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mc:AlternateContent xmlns:mc="http://schemas.openxmlformats.org/markup-compatibility/2006">
    <mc:Choice Requires="x15">
      <x15ac:absPath xmlns:x15ac="http://schemas.microsoft.com/office/spreadsheetml/2010/11/ac" url="C:\Users\Michael\Documents\Expectations Investing 2.0\Charts\"/>
    </mc:Choice>
  </mc:AlternateContent>
  <xr:revisionPtr revIDLastSave="0" documentId="13_ncr:40009_{7B3C6F82-2F21-4136-8660-34B01119502B}" xr6:coauthVersionLast="47" xr6:coauthVersionMax="47" xr10:uidLastSave="{00000000-0000-0000-0000-000000000000}"/>
  <bookViews>
    <workbookView xWindow="-120" yWindow="-120" windowWidth="29040" windowHeight="17640" activeTab="1"/>
  </bookViews>
  <sheets>
    <sheet name="Inputs" sheetId="4" r:id="rId1"/>
    <sheet name="Tutorial 5" sheetId="8" r:id="rId2"/>
    <sheet name="Cash Flow Method" sheetId="7" r:id="rId3"/>
  </sheets>
  <definedNames>
    <definedName name="_xlnm.Print_Area" localSheetId="2">'Cash Flow Method'!$B$2:$I$31</definedName>
    <definedName name="_xlnm.Print_Area" localSheetId="0">Inputs!$B$2:$I$29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7" l="1"/>
  <c r="J16" i="7"/>
  <c r="J13" i="7"/>
  <c r="G47" i="8"/>
  <c r="F47" i="8"/>
  <c r="E47" i="8"/>
  <c r="D47" i="8"/>
  <c r="C47" i="8"/>
  <c r="G44" i="8"/>
  <c r="F44" i="8"/>
  <c r="E44" i="8"/>
  <c r="D44" i="8"/>
  <c r="C44" i="8"/>
  <c r="G46" i="8"/>
  <c r="F46" i="8"/>
  <c r="E46" i="8"/>
  <c r="D46" i="8"/>
  <c r="C46" i="8"/>
  <c r="G45" i="8"/>
  <c r="F45" i="8"/>
  <c r="E45" i="8"/>
  <c r="D45" i="8"/>
  <c r="C45" i="8"/>
  <c r="E43" i="8"/>
  <c r="F43" i="8" s="1"/>
  <c r="G43" i="8" s="1"/>
  <c r="D43" i="8"/>
  <c r="H34" i="8"/>
  <c r="G34" i="8"/>
  <c r="F34" i="8"/>
  <c r="E34" i="8"/>
  <c r="D34" i="8"/>
  <c r="C34" i="8"/>
  <c r="H33" i="8"/>
  <c r="G33" i="8"/>
  <c r="F33" i="8"/>
  <c r="E33" i="8"/>
  <c r="D33" i="8"/>
  <c r="C33" i="8"/>
  <c r="H32" i="8"/>
  <c r="G32" i="8"/>
  <c r="F32" i="8"/>
  <c r="E32" i="8"/>
  <c r="D32" i="8"/>
  <c r="C32" i="8"/>
  <c r="H30" i="8"/>
  <c r="G30" i="8"/>
  <c r="F30" i="8"/>
  <c r="E30" i="8"/>
  <c r="D30" i="8"/>
  <c r="C30" i="8"/>
  <c r="D29" i="8"/>
  <c r="E29" i="8" s="1"/>
  <c r="F29" i="8" s="1"/>
  <c r="G29" i="8" s="1"/>
  <c r="H29" i="8" s="1"/>
  <c r="H11" i="7" l="1"/>
  <c r="G11" i="7"/>
  <c r="F11" i="7"/>
  <c r="E11" i="7"/>
  <c r="D11" i="7"/>
  <c r="I9" i="7"/>
  <c r="H9" i="7"/>
  <c r="G9" i="7"/>
  <c r="F9" i="7"/>
  <c r="E9" i="7"/>
  <c r="D9" i="7"/>
  <c r="I6" i="7"/>
  <c r="H6" i="7"/>
  <c r="G6" i="7"/>
  <c r="F6" i="7"/>
  <c r="E6" i="7"/>
  <c r="D6" i="7"/>
  <c r="E4" i="7"/>
  <c r="F4" i="7" s="1"/>
  <c r="G4" i="7" s="1"/>
  <c r="H4" i="7" s="1"/>
  <c r="I4" i="7" s="1"/>
  <c r="E11" i="4"/>
  <c r="F11" i="4" s="1"/>
  <c r="G11" i="4" s="1"/>
  <c r="H11" i="4" s="1"/>
  <c r="I11" i="4" s="1"/>
  <c r="D4" i="4"/>
  <c r="E4" i="4" s="1"/>
  <c r="F4" i="4" s="1"/>
  <c r="G4" i="4" s="1"/>
  <c r="H4" i="4" s="1"/>
  <c r="I4" i="4" s="1"/>
  <c r="E7" i="7" l="1"/>
  <c r="G7" i="7"/>
  <c r="I11" i="7"/>
  <c r="D15" i="7"/>
  <c r="E16" i="7" s="1"/>
  <c r="E15" i="7"/>
  <c r="F15" i="7"/>
  <c r="F16" i="7" s="1"/>
  <c r="G15" i="7"/>
  <c r="H15" i="7"/>
  <c r="I15" i="7"/>
  <c r="F13" i="7" l="1"/>
  <c r="I16" i="7"/>
  <c r="I13" i="7"/>
  <c r="E13" i="7"/>
  <c r="E18" i="7" s="1"/>
  <c r="G13" i="7"/>
  <c r="H13" i="7"/>
  <c r="D13" i="7"/>
  <c r="H16" i="7"/>
  <c r="F18" i="7"/>
  <c r="G16" i="7"/>
  <c r="I18" i="7" l="1"/>
  <c r="H18" i="7"/>
  <c r="G18" i="7"/>
</calcChain>
</file>

<file path=xl/sharedStrings.xml><?xml version="1.0" encoding="utf-8"?>
<sst xmlns="http://schemas.openxmlformats.org/spreadsheetml/2006/main" count="48" uniqueCount="41">
  <si>
    <t>Inputs from Income Statement:</t>
  </si>
  <si>
    <t>Inputs from Cash Flow Statement:</t>
  </si>
  <si>
    <t>Depreciation and amortization</t>
  </si>
  <si>
    <t>Acquisitions, net of cash acquired</t>
  </si>
  <si>
    <t>Capital expenditures</t>
  </si>
  <si>
    <t>Total Gross Fixed Capital Investments</t>
  </si>
  <si>
    <t>Net Fixed Capital Investments</t>
  </si>
  <si>
    <t>Incremental Fixed Capital Investment Rate</t>
  </si>
  <si>
    <t xml:space="preserve">Online Tutorial #5: How Do You Calculate A Company's Incremental Fixed Capital Needs? </t>
  </si>
  <si>
    <t>               Capital expenditures</t>
  </si>
  <si>
    <r>
      <t xml:space="preserve">          </t>
    </r>
    <r>
      <rPr>
        <u/>
        <sz val="10"/>
        <rFont val="Arial"/>
        <family val="2"/>
      </rPr>
      <t>Acquisitions, net of cash acquired</t>
    </r>
  </si>
  <si>
    <t>     Depreciation and amortization</t>
  </si>
  <si>
    <t xml:space="preserve">Incremental. This means that we want to look at the additional cash a company annually invests in its long term operating assets. </t>
  </si>
  <si>
    <t xml:space="preserve">Capital expenditures </t>
  </si>
  <si>
    <t xml:space="preserve">Capitalized software costs </t>
  </si>
  <si>
    <t xml:space="preserve">Other investment activities, net </t>
  </si>
  <si>
    <t xml:space="preserve"> </t>
  </si>
  <si>
    <r>
      <t xml:space="preserve">Incremental investment in fixed capital is another important value driver in an analysis of shareholder value. This session focuses on where to find the data, how to calculate historical fixed capital trends and how to project future fixed capital needs. As with previous sessions, we will use Domino's Pizza, Inc., as of September, 2020, as a case study. Readers who want to calculate incremental fixed capital while reading this tutorial may wish to download the </t>
    </r>
    <r>
      <rPr>
        <sz val="10"/>
        <color rgb="FF0070C0"/>
        <rFont val="Arial"/>
        <family val="2"/>
      </rPr>
      <t>accompanying spreadsheet</t>
    </r>
    <r>
      <rPr>
        <sz val="10"/>
        <rFont val="Arial"/>
      </rPr>
      <t xml:space="preserve">. </t>
    </r>
  </si>
  <si>
    <t>What Does Incremental Fixed Capital Mean?</t>
  </si>
  <si>
    <t>To understand what we mean by incremental fixed capital, let's break this phrase down into its component parts:</t>
  </si>
  <si>
    <t xml:space="preserve">Fixed. This means we look at cash tied up in long term operating assets such as property, plant, and equipment (PP&amp;E) and capitalized leases. </t>
  </si>
  <si>
    <t>Capital. This is the amount of cash a company has spend annually in fixed capital in order to run its business.</t>
  </si>
  <si>
    <t>For industrial companies, then, incremental fixed capital equals the cash a company invests annually in long term operating assets.</t>
  </si>
  <si>
    <t>We can calculate a company's annual investment in fixed capital by analyzing its cash flow statement. To calculate a company's gross fixed capital investments, we sum the following items:</t>
  </si>
  <si>
    <t>However, before we finish, we need to deduct depreciation (found on the Cash Flow Statement in the "Cash flows from operating activities" section). This is because we want to calculate the cash invested above and beyond a company's annual depreciation. The underlying assumption is that depreciation is a rough estimate for how much a company must spend to maintain its physical assets. In other words, we consider only capital investments above and beyond depreciation as incremental.</t>
  </si>
  <si>
    <t xml:space="preserve">Case Study: Domino's Pizza as of September, 2020 </t>
  </si>
  <si>
    <t>Total revenue</t>
  </si>
  <si>
    <t>Incremental revenue</t>
  </si>
  <si>
    <t>Incremental fixed capital over last 5 years (%)</t>
  </si>
  <si>
    <r>
      <t xml:space="preserve">Source: Domino's Cash Flow Statements can be found </t>
    </r>
    <r>
      <rPr>
        <sz val="10"/>
        <color rgb="FF0070C0"/>
        <rFont val="Arial"/>
        <family val="2"/>
      </rPr>
      <t>here</t>
    </r>
    <r>
      <rPr>
        <sz val="10"/>
        <rFont val="Arial"/>
        <family val="2"/>
      </rPr>
      <t>. https://dominos.gcs-web.com/financial-information/sec-filings</t>
    </r>
  </si>
  <si>
    <t>Note: This data should be entered into the "Inputs" worksheet of the "Online Tutorial 5.xlsx" spreadsheet.</t>
  </si>
  <si>
    <t>     Incremental fixed capital investments</t>
  </si>
  <si>
    <t>     Total gross fixed capital investments</t>
  </si>
  <si>
    <t>Incremental fixed capital investments</t>
  </si>
  <si>
    <t>Incremental fixed capital investment rate</t>
  </si>
  <si>
    <t>          Total revenue</t>
  </si>
  <si>
    <t>     Incremental revenue</t>
  </si>
  <si>
    <t>Over this five year period, then, Domino's invested $189 million into its fixed capital in order to generate $1.6 billion in incremental sales. In other words, Domino's invested 11.6% of incremental sales into fixed capital.</t>
  </si>
  <si>
    <t>In the Price-Implied Expectations (PIE) analysis we perform in the book, we assume that Domino's will invest slightly under this amount at 10.0% of incremental sales (see page 92).</t>
  </si>
  <si>
    <t>The following table summarizes calculations for Domino's:</t>
  </si>
  <si>
    <t>Building on this metric, we can calculate how much incremental fixed capital Domino's must invest to generate a dollar of new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</si>
</sst>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5" formatCode="0.0%"/>
    <numFmt numFmtId="174" formatCode="_(* #,##0.0_);_(* \(#,##0.0\);_(* &quot;-&quot;??_);_(@_)"/>
    <numFmt numFmtId="178" formatCode="#,##0.0_);\(#,##0.0\)"/>
    <numFmt numFmtId="184" formatCode="#,##0.0"/>
    <numFmt numFmtId="190" formatCode="&quot;$&quot;#,##0.0_);[Red]\(&quot;$&quot;#,##0.0\)"/>
  </numFmts>
  <fonts count="12" x14ac:knownFonts="1">
    <font>
      <sz val="10"/>
      <name val="Arial"/>
    </font>
    <font>
      <sz val="10"/>
      <name val="Arial"/>
    </font>
    <font>
      <b/>
      <sz val="10"/>
      <name val="Arial"/>
      <family val="2"/>
    </font>
    <font>
      <sz val="10"/>
      <name val="Arial"/>
      <family val="2"/>
    </font>
    <font>
      <sz val="10"/>
      <name val="Arial Unicode MS"/>
    </font>
    <font>
      <sz val="10"/>
      <color indexed="12"/>
      <name val="Arial"/>
      <family val="2"/>
    </font>
    <font>
      <b/>
      <sz val="10"/>
      <color indexed="12"/>
      <name val="Arial"/>
      <family val="2"/>
    </font>
    <font>
      <sz val="12"/>
      <name val="Arial"/>
      <family val="2"/>
    </font>
    <font>
      <i/>
      <sz val="10"/>
      <name val="Arial"/>
      <family val="2"/>
    </font>
    <font>
      <sz val="10"/>
      <name val="Arial"/>
    </font>
    <font>
      <u/>
      <sz val="10"/>
      <name val="Arial"/>
      <family val="2"/>
    </font>
    <font>
      <sz val="10"/>
      <color rgb="FF0070C0"/>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0" fillId="0" borderId="0" xfId="0" applyBorder="1"/>
    <xf numFmtId="0" fontId="2" fillId="0" borderId="0" xfId="0" applyFont="1" applyFill="1" applyBorder="1" applyAlignment="1" applyProtection="1">
      <alignment horizontal="left"/>
    </xf>
    <xf numFmtId="0" fontId="3" fillId="0" borderId="0" xfId="0" applyFont="1" applyFill="1" applyBorder="1"/>
    <xf numFmtId="0" fontId="2" fillId="0" borderId="0" xfId="0" applyFont="1" applyFill="1" applyBorder="1"/>
    <xf numFmtId="0" fontId="4" fillId="0" borderId="0" xfId="0" applyFont="1"/>
    <xf numFmtId="174" fontId="5" fillId="0" borderId="0" xfId="1" applyNumberFormat="1" applyFont="1" applyFill="1" applyBorder="1"/>
    <xf numFmtId="174" fontId="5" fillId="0" borderId="0" xfId="1" applyNumberFormat="1" applyFont="1" applyBorder="1"/>
    <xf numFmtId="0" fontId="6" fillId="0" borderId="1" xfId="0" applyFont="1" applyFill="1" applyBorder="1" applyAlignment="1" applyProtection="1">
      <alignment horizontal="center"/>
    </xf>
    <xf numFmtId="178" fontId="3" fillId="0" borderId="2" xfId="0" applyNumberFormat="1" applyFont="1" applyFill="1" applyBorder="1"/>
    <xf numFmtId="178" fontId="3" fillId="0" borderId="3" xfId="0" applyNumberFormat="1" applyFont="1" applyFill="1" applyBorder="1"/>
    <xf numFmtId="178" fontId="3" fillId="0" borderId="4" xfId="0" applyNumberFormat="1" applyFont="1" applyFill="1" applyBorder="1"/>
    <xf numFmtId="174" fontId="5" fillId="0" borderId="5" xfId="1" applyNumberFormat="1" applyFont="1" applyFill="1" applyBorder="1"/>
    <xf numFmtId="174" fontId="5" fillId="0" borderId="6" xfId="1" applyNumberFormat="1" applyFont="1" applyFill="1" applyBorder="1"/>
    <xf numFmtId="174" fontId="5" fillId="0" borderId="7" xfId="1" applyNumberFormat="1" applyFont="1" applyFill="1" applyBorder="1"/>
    <xf numFmtId="174" fontId="5" fillId="0" borderId="8" xfId="1" applyNumberFormat="1" applyFont="1" applyFill="1" applyBorder="1"/>
    <xf numFmtId="174" fontId="5" fillId="0" borderId="7" xfId="1" applyNumberFormat="1" applyFont="1" applyBorder="1"/>
    <xf numFmtId="174" fontId="5" fillId="0" borderId="8" xfId="1" applyNumberFormat="1" applyFont="1" applyBorder="1"/>
    <xf numFmtId="174" fontId="3" fillId="0" borderId="6" xfId="1" applyNumberFormat="1" applyFont="1" applyFill="1" applyBorder="1"/>
    <xf numFmtId="174" fontId="3" fillId="0" borderId="7" xfId="1" applyNumberFormat="1" applyFont="1" applyFill="1" applyBorder="1"/>
    <xf numFmtId="0" fontId="2" fillId="0" borderId="1" xfId="0" applyFont="1" applyFill="1" applyBorder="1" applyAlignment="1" applyProtection="1">
      <alignment horizontal="center"/>
    </xf>
    <xf numFmtId="0" fontId="3" fillId="0" borderId="0" xfId="0" applyFont="1" applyFill="1" applyBorder="1" applyAlignment="1">
      <alignment horizontal="left" indent="1"/>
    </xf>
    <xf numFmtId="0" fontId="6" fillId="0" borderId="0" xfId="0" applyFont="1" applyFill="1" applyBorder="1" applyAlignment="1" applyProtection="1">
      <alignment horizontal="center"/>
    </xf>
    <xf numFmtId="0" fontId="6" fillId="0" borderId="2" xfId="0" applyFont="1" applyFill="1" applyBorder="1" applyAlignment="1" applyProtection="1">
      <alignment horizontal="center"/>
    </xf>
    <xf numFmtId="0" fontId="6" fillId="0" borderId="3" xfId="0" applyFont="1" applyFill="1" applyBorder="1" applyAlignment="1" applyProtection="1">
      <alignment horizontal="center"/>
    </xf>
    <xf numFmtId="0" fontId="6" fillId="0" borderId="4" xfId="0" applyFont="1" applyFill="1" applyBorder="1" applyAlignment="1" applyProtection="1">
      <alignment horizontal="center"/>
    </xf>
    <xf numFmtId="0" fontId="0" fillId="0" borderId="7" xfId="0" applyBorder="1"/>
    <xf numFmtId="174" fontId="0" fillId="0" borderId="0" xfId="1" applyNumberFormat="1" applyFont="1" applyBorder="1"/>
    <xf numFmtId="174" fontId="3" fillId="0" borderId="9" xfId="1" applyNumberFormat="1" applyFont="1" applyFill="1" applyBorder="1" applyAlignment="1">
      <alignment horizontal="center"/>
    </xf>
    <xf numFmtId="174" fontId="0" fillId="0" borderId="9" xfId="1" applyNumberFormat="1" applyFont="1" applyBorder="1"/>
    <xf numFmtId="174" fontId="0" fillId="0" borderId="7" xfId="1" applyNumberFormat="1" applyFont="1" applyBorder="1"/>
    <xf numFmtId="174" fontId="0" fillId="0" borderId="8" xfId="1" applyNumberFormat="1" applyFont="1" applyBorder="1"/>
    <xf numFmtId="178" fontId="5" fillId="0" borderId="6" xfId="0" applyNumberFormat="1" applyFont="1" applyFill="1" applyBorder="1"/>
    <xf numFmtId="178" fontId="5" fillId="0" borderId="7" xfId="0" applyNumberFormat="1" applyFont="1" applyFill="1" applyBorder="1"/>
    <xf numFmtId="178" fontId="5" fillId="0" borderId="7" xfId="0" applyNumberFormat="1" applyFont="1" applyFill="1" applyBorder="1" applyAlignment="1">
      <alignment horizontal="center"/>
    </xf>
    <xf numFmtId="178" fontId="5" fillId="0" borderId="8" xfId="0" applyNumberFormat="1" applyFont="1" applyFill="1" applyBorder="1" applyAlignment="1">
      <alignment horizontal="center"/>
    </xf>
    <xf numFmtId="174" fontId="5" fillId="0" borderId="2" xfId="1" applyNumberFormat="1" applyFont="1" applyFill="1" applyBorder="1"/>
    <xf numFmtId="174" fontId="5" fillId="0" borderId="3" xfId="1" applyNumberFormat="1" applyFont="1" applyFill="1" applyBorder="1"/>
    <xf numFmtId="174" fontId="5" fillId="0" borderId="3" xfId="1" applyNumberFormat="1" applyFont="1" applyFill="1" applyBorder="1" applyAlignment="1">
      <alignment horizontal="center"/>
    </xf>
    <xf numFmtId="174" fontId="5" fillId="0" borderId="4" xfId="1" applyNumberFormat="1" applyFont="1" applyFill="1" applyBorder="1" applyAlignment="1">
      <alignment horizontal="center"/>
    </xf>
    <xf numFmtId="174" fontId="5" fillId="0" borderId="0" xfId="1" applyNumberFormat="1" applyFont="1" applyFill="1" applyBorder="1" applyAlignment="1">
      <alignment horizontal="center"/>
    </xf>
    <xf numFmtId="174" fontId="5" fillId="0" borderId="9" xfId="1" applyNumberFormat="1" applyFont="1" applyFill="1" applyBorder="1" applyAlignment="1">
      <alignment horizontal="center"/>
    </xf>
    <xf numFmtId="0" fontId="2" fillId="0" borderId="3" xfId="0" applyFont="1" applyFill="1" applyBorder="1" applyAlignment="1" applyProtection="1">
      <alignment horizontal="center"/>
    </xf>
    <xf numFmtId="0" fontId="2" fillId="0" borderId="4" xfId="0" applyFont="1" applyFill="1" applyBorder="1" applyAlignment="1" applyProtection="1">
      <alignment horizontal="center"/>
    </xf>
    <xf numFmtId="174" fontId="3" fillId="0" borderId="0" xfId="1" applyNumberFormat="1" applyFont="1" applyBorder="1"/>
    <xf numFmtId="174" fontId="3" fillId="0" borderId="7" xfId="1" applyNumberFormat="1" applyFont="1" applyBorder="1"/>
    <xf numFmtId="174" fontId="3" fillId="0" borderId="8" xfId="1" applyNumberFormat="1" applyFont="1" applyBorder="1"/>
    <xf numFmtId="0" fontId="0" fillId="0" borderId="2" xfId="0" applyBorder="1"/>
    <xf numFmtId="0" fontId="0" fillId="0" borderId="3" xfId="0" applyBorder="1"/>
    <xf numFmtId="0" fontId="0" fillId="0" borderId="4" xfId="0" applyBorder="1"/>
    <xf numFmtId="0" fontId="0" fillId="0" borderId="6" xfId="0" applyBorder="1"/>
    <xf numFmtId="0" fontId="2" fillId="0" borderId="2" xfId="0" applyFont="1" applyFill="1" applyBorder="1" applyAlignment="1" applyProtection="1">
      <alignment horizontal="center"/>
    </xf>
    <xf numFmtId="174" fontId="3" fillId="0" borderId="5" xfId="1" applyNumberFormat="1" applyFont="1" applyBorder="1"/>
    <xf numFmtId="174" fontId="3" fillId="0" borderId="6" xfId="1" applyNumberFormat="1" applyFont="1" applyBorder="1"/>
    <xf numFmtId="178" fontId="5" fillId="0" borderId="0" xfId="0" applyNumberFormat="1" applyFont="1" applyFill="1" applyBorder="1"/>
    <xf numFmtId="174" fontId="0" fillId="0" borderId="0" xfId="0" applyNumberFormat="1"/>
    <xf numFmtId="174" fontId="0" fillId="0" borderId="2" xfId="1" applyNumberFormat="1" applyFont="1" applyBorder="1"/>
    <xf numFmtId="174" fontId="0" fillId="0" borderId="3" xfId="1" applyNumberFormat="1" applyFont="1" applyBorder="1"/>
    <xf numFmtId="174" fontId="0" fillId="0" borderId="4" xfId="1" applyNumberFormat="1" applyFont="1" applyBorder="1"/>
    <xf numFmtId="174" fontId="0" fillId="0" borderId="6" xfId="1" applyNumberFormat="1" applyFont="1" applyBorder="1"/>
    <xf numFmtId="174" fontId="0" fillId="0" borderId="5" xfId="1" applyNumberFormat="1" applyFont="1" applyBorder="1"/>
    <xf numFmtId="174" fontId="3" fillId="0" borderId="8" xfId="1" applyNumberFormat="1" applyFont="1" applyFill="1" applyBorder="1" applyAlignment="1">
      <alignment horizontal="center"/>
    </xf>
    <xf numFmtId="165" fontId="0" fillId="0" borderId="0" xfId="2" applyNumberFormat="1" applyFont="1"/>
    <xf numFmtId="165" fontId="0" fillId="0" borderId="7" xfId="2" applyNumberFormat="1" applyFont="1" applyBorder="1"/>
    <xf numFmtId="165" fontId="0" fillId="0" borderId="8" xfId="2" applyNumberFormat="1" applyFont="1" applyBorder="1"/>
    <xf numFmtId="174" fontId="0" fillId="0" borderId="0" xfId="0" applyNumberFormat="1" applyBorder="1"/>
    <xf numFmtId="0" fontId="2" fillId="0" borderId="0" xfId="0" applyFont="1"/>
    <xf numFmtId="0" fontId="9" fillId="0" borderId="0" xfId="0" applyFont="1" applyBorder="1"/>
    <xf numFmtId="0" fontId="9" fillId="0" borderId="0" xfId="0" applyFont="1" applyFill="1" applyBorder="1" applyAlignment="1">
      <alignment horizontal="left" indent="1"/>
    </xf>
    <xf numFmtId="0" fontId="3" fillId="2" borderId="0" xfId="0" applyFont="1" applyFill="1" applyAlignment="1">
      <alignment wrapText="1"/>
    </xf>
    <xf numFmtId="0" fontId="0" fillId="0" borderId="0" xfId="0" applyAlignment="1">
      <alignment wrapText="1"/>
    </xf>
    <xf numFmtId="0" fontId="2" fillId="0" borderId="0" xfId="0" applyFont="1" applyAlignment="1">
      <alignment wrapText="1"/>
    </xf>
    <xf numFmtId="0" fontId="0" fillId="0" borderId="0" xfId="0" applyAlignment="1">
      <alignment horizontal="left" wrapText="1" indent="1"/>
    </xf>
    <xf numFmtId="0" fontId="2" fillId="2" borderId="1" xfId="0" applyFont="1" applyFill="1" applyBorder="1" applyAlignment="1">
      <alignment horizontal="center" wrapText="1"/>
    </xf>
    <xf numFmtId="0" fontId="3" fillId="0" borderId="0" xfId="0" applyFont="1" applyAlignment="1">
      <alignment wrapText="1"/>
    </xf>
    <xf numFmtId="0" fontId="3" fillId="0" borderId="0" xfId="0" applyFont="1" applyAlignment="1">
      <alignment horizontal="left" wrapText="1" indent="1"/>
    </xf>
    <xf numFmtId="0" fontId="4" fillId="0" borderId="0" xfId="0" applyFont="1" applyBorder="1"/>
    <xf numFmtId="178" fontId="3" fillId="0" borderId="0" xfId="0" applyNumberFormat="1" applyFont="1" applyFill="1" applyBorder="1"/>
    <xf numFmtId="165" fontId="7" fillId="0" borderId="0" xfId="0" applyNumberFormat="1" applyFont="1" applyBorder="1"/>
    <xf numFmtId="0" fontId="8" fillId="0" borderId="0" xfId="0" applyFont="1" applyBorder="1"/>
    <xf numFmtId="165" fontId="0" fillId="0" borderId="0" xfId="2" applyNumberFormat="1" applyFont="1" applyBorder="1"/>
    <xf numFmtId="0" fontId="3" fillId="0" borderId="0" xfId="0" applyFont="1"/>
    <xf numFmtId="0" fontId="3" fillId="0" borderId="0" xfId="0" applyFont="1" applyBorder="1"/>
    <xf numFmtId="184" fontId="3" fillId="2" borderId="1" xfId="0" applyNumberFormat="1" applyFont="1" applyFill="1" applyBorder="1" applyAlignment="1">
      <alignment wrapText="1"/>
    </xf>
    <xf numFmtId="165" fontId="3" fillId="2" borderId="1" xfId="0" applyNumberFormat="1" applyFont="1" applyFill="1" applyBorder="1" applyAlignment="1">
      <alignment horizontal="right" wrapText="1"/>
    </xf>
    <xf numFmtId="0" fontId="0" fillId="0" borderId="0" xfId="0" applyBorder="1" applyAlignment="1">
      <alignment wrapText="1"/>
    </xf>
    <xf numFmtId="0" fontId="2" fillId="0" borderId="0" xfId="0" applyFont="1" applyBorder="1" applyAlignment="1">
      <alignment wrapText="1"/>
    </xf>
    <xf numFmtId="0" fontId="3" fillId="2" borderId="0" xfId="0" applyFont="1" applyFill="1" applyBorder="1" applyAlignment="1">
      <alignment wrapText="1"/>
    </xf>
    <xf numFmtId="0" fontId="2" fillId="2" borderId="0" xfId="0" applyFont="1" applyFill="1" applyBorder="1" applyAlignment="1">
      <alignment horizontal="center" wrapText="1"/>
    </xf>
    <xf numFmtId="190" fontId="3" fillId="2" borderId="0" xfId="0" applyNumberFormat="1" applyFont="1" applyFill="1" applyBorder="1" applyAlignment="1">
      <alignmen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29"/>
  <sheetViews>
    <sheetView showGridLines="0" workbookViewId="0">
      <selection activeCell="M7" sqref="M7"/>
    </sheetView>
  </sheetViews>
  <sheetFormatPr defaultRowHeight="12.75" x14ac:dyDescent="0.2"/>
  <cols>
    <col min="1" max="1" width="9.140625" style="67"/>
    <col min="2" max="2" width="32.85546875" style="67" customWidth="1"/>
    <col min="3" max="3" width="9.140625" style="67"/>
    <col min="4" max="9" width="10.42578125" style="67" bestFit="1" customWidth="1"/>
    <col min="10" max="16384" width="9.140625" style="67"/>
  </cols>
  <sheetData>
    <row r="2" spans="2:11" ht="15" x14ac:dyDescent="0.3">
      <c r="B2" s="2" t="s">
        <v>0</v>
      </c>
      <c r="C2" s="5"/>
      <c r="D2" s="2"/>
      <c r="E2" s="2"/>
      <c r="F2" s="5"/>
      <c r="G2" s="3"/>
      <c r="H2" s="3"/>
      <c r="I2" s="3"/>
      <c r="K2" s="5"/>
    </row>
    <row r="3" spans="2:11" ht="15" x14ac:dyDescent="0.3">
      <c r="B3" s="2"/>
      <c r="C3" s="5"/>
      <c r="D3" s="2"/>
      <c r="E3" s="2"/>
      <c r="F3" s="5"/>
      <c r="G3" s="3"/>
      <c r="H3" s="3"/>
      <c r="I3" s="3"/>
    </row>
    <row r="4" spans="2:11" x14ac:dyDescent="0.2">
      <c r="B4" s="4"/>
      <c r="C4" s="8">
        <v>2013</v>
      </c>
      <c r="D4" s="8">
        <f>C4+1</f>
        <v>2014</v>
      </c>
      <c r="E4" s="8">
        <f t="shared" ref="E4:I4" si="0">D4+1</f>
        <v>2015</v>
      </c>
      <c r="F4" s="8">
        <f t="shared" si="0"/>
        <v>2016</v>
      </c>
      <c r="G4" s="8">
        <f t="shared" si="0"/>
        <v>2017</v>
      </c>
      <c r="H4" s="8">
        <f t="shared" si="0"/>
        <v>2018</v>
      </c>
      <c r="I4" s="8">
        <f t="shared" si="0"/>
        <v>2019</v>
      </c>
    </row>
    <row r="5" spans="2:11" x14ac:dyDescent="0.2">
      <c r="B5" s="3"/>
      <c r="C5" s="9"/>
      <c r="D5" s="10"/>
      <c r="E5" s="10"/>
      <c r="F5" s="10"/>
      <c r="G5" s="10"/>
      <c r="H5" s="10"/>
      <c r="I5" s="11"/>
    </row>
    <row r="6" spans="2:11" x14ac:dyDescent="0.2">
      <c r="B6" s="3" t="s">
        <v>26</v>
      </c>
      <c r="C6" s="13">
        <v>1802.223</v>
      </c>
      <c r="D6" s="14">
        <v>1993.8269999999998</v>
      </c>
      <c r="E6" s="14">
        <v>2216.5280000000002</v>
      </c>
      <c r="F6" s="14">
        <v>2472.6099999999997</v>
      </c>
      <c r="G6" s="14">
        <v>2787.9789999999998</v>
      </c>
      <c r="H6" s="14">
        <v>3432.8440000000001</v>
      </c>
      <c r="I6" s="15">
        <v>3618.77</v>
      </c>
    </row>
    <row r="7" spans="2:11" x14ac:dyDescent="0.2">
      <c r="B7" s="3"/>
      <c r="C7" s="6"/>
      <c r="D7" s="6"/>
      <c r="E7" s="6"/>
      <c r="F7" s="6"/>
      <c r="G7" s="6"/>
      <c r="H7" s="6"/>
      <c r="I7" s="6"/>
    </row>
    <row r="8" spans="2:11" x14ac:dyDescent="0.2">
      <c r="B8" s="3"/>
      <c r="C8" s="6"/>
      <c r="D8" s="6"/>
      <c r="E8" s="6"/>
      <c r="F8" s="6"/>
      <c r="G8" s="6"/>
      <c r="H8" s="6"/>
      <c r="I8" s="6"/>
    </row>
    <row r="9" spans="2:11" x14ac:dyDescent="0.2">
      <c r="B9" s="2" t="s">
        <v>1</v>
      </c>
      <c r="C9" s="2"/>
      <c r="D9" s="2"/>
      <c r="E9" s="2"/>
      <c r="F9" s="3"/>
      <c r="G9" s="3"/>
      <c r="H9" s="3"/>
      <c r="I9" s="3"/>
    </row>
    <row r="10" spans="2:11" x14ac:dyDescent="0.2">
      <c r="B10" s="2"/>
      <c r="C10" s="2"/>
      <c r="D10" s="2"/>
      <c r="E10" s="2"/>
      <c r="F10" s="3"/>
      <c r="G10" s="3"/>
      <c r="H10" s="3"/>
      <c r="I10" s="3"/>
    </row>
    <row r="11" spans="2:11" x14ac:dyDescent="0.2">
      <c r="B11" s="4"/>
      <c r="C11" s="8"/>
      <c r="D11" s="8">
        <v>2014</v>
      </c>
      <c r="E11" s="8">
        <f>D11+1</f>
        <v>2015</v>
      </c>
      <c r="F11" s="8">
        <f t="shared" ref="F11:I11" si="1">E11+1</f>
        <v>2016</v>
      </c>
      <c r="G11" s="8">
        <f t="shared" si="1"/>
        <v>2017</v>
      </c>
      <c r="H11" s="8">
        <f t="shared" si="1"/>
        <v>2018</v>
      </c>
      <c r="I11" s="8">
        <f t="shared" si="1"/>
        <v>2019</v>
      </c>
    </row>
    <row r="12" spans="2:11" x14ac:dyDescent="0.2">
      <c r="B12" s="4"/>
      <c r="C12" s="23"/>
      <c r="D12" s="24"/>
      <c r="E12" s="24"/>
      <c r="F12" s="24"/>
      <c r="G12" s="24"/>
      <c r="H12" s="24"/>
      <c r="I12" s="25"/>
    </row>
    <row r="13" spans="2:11" x14ac:dyDescent="0.2">
      <c r="B13" s="3" t="s">
        <v>2</v>
      </c>
      <c r="C13" s="32"/>
      <c r="D13" s="33">
        <v>35.787999999999997</v>
      </c>
      <c r="E13" s="33">
        <v>32.433999999999997</v>
      </c>
      <c r="F13" s="33">
        <v>38.14</v>
      </c>
      <c r="G13" s="33">
        <v>44.369</v>
      </c>
      <c r="H13" s="34">
        <v>53.664999999999999</v>
      </c>
      <c r="I13" s="35">
        <v>59.93</v>
      </c>
    </row>
    <row r="14" spans="2:11" x14ac:dyDescent="0.2">
      <c r="B14" s="3"/>
      <c r="C14" s="36"/>
      <c r="D14" s="37"/>
      <c r="E14" s="37"/>
      <c r="F14" s="37"/>
      <c r="G14" s="37"/>
      <c r="H14" s="38"/>
      <c r="I14" s="39"/>
    </row>
    <row r="15" spans="2:11" ht="15" x14ac:dyDescent="0.3">
      <c r="B15" s="21" t="s">
        <v>4</v>
      </c>
      <c r="C15" s="12"/>
      <c r="D15" s="7">
        <v>-70.093000000000004</v>
      </c>
      <c r="E15" s="7">
        <v>-63.281999999999996</v>
      </c>
      <c r="F15" s="7">
        <v>-58.555</v>
      </c>
      <c r="G15" s="6">
        <v>-90.010999999999996</v>
      </c>
      <c r="H15" s="40">
        <v>-119.88800000000001</v>
      </c>
      <c r="I15" s="41">
        <v>-85.564999999999998</v>
      </c>
      <c r="J15" s="5"/>
    </row>
    <row r="16" spans="2:11" ht="15" x14ac:dyDescent="0.3">
      <c r="B16" s="3" t="s">
        <v>3</v>
      </c>
      <c r="C16" s="13"/>
      <c r="D16" s="16"/>
      <c r="E16" s="14"/>
      <c r="F16" s="14"/>
      <c r="G16" s="14"/>
      <c r="H16" s="16"/>
      <c r="I16" s="17"/>
      <c r="J16" s="5"/>
    </row>
    <row r="17" spans="2:10" ht="15" x14ac:dyDescent="0.3">
      <c r="B17" s="3"/>
      <c r="C17" s="6"/>
      <c r="D17" s="7"/>
      <c r="E17" s="6"/>
      <c r="F17" s="6"/>
      <c r="G17" s="6"/>
      <c r="H17" s="7"/>
      <c r="I17" s="7"/>
      <c r="J17" s="5"/>
    </row>
    <row r="18" spans="2:10" ht="15" x14ac:dyDescent="0.3">
      <c r="B18" s="3"/>
      <c r="C18" s="6"/>
      <c r="D18" s="6"/>
      <c r="E18" s="6"/>
      <c r="F18" s="6"/>
      <c r="G18" s="6"/>
      <c r="H18" s="6"/>
      <c r="I18" s="6"/>
      <c r="J18" s="76"/>
    </row>
    <row r="19" spans="2:10" x14ac:dyDescent="0.2">
      <c r="B19" s="4"/>
      <c r="C19" s="6"/>
      <c r="D19" s="6"/>
      <c r="E19" s="6"/>
      <c r="F19" s="6"/>
      <c r="G19" s="6"/>
      <c r="H19" s="6"/>
      <c r="I19" s="6"/>
    </row>
    <row r="20" spans="2:10" x14ac:dyDescent="0.2">
      <c r="B20" s="4"/>
      <c r="C20" s="6"/>
      <c r="D20" s="6"/>
      <c r="E20" s="6"/>
      <c r="F20" s="6"/>
      <c r="G20" s="6"/>
      <c r="H20" s="6"/>
      <c r="I20" s="6"/>
    </row>
    <row r="21" spans="2:10" x14ac:dyDescent="0.2">
      <c r="B21" s="3"/>
      <c r="C21" s="22"/>
      <c r="D21" s="22"/>
      <c r="E21" s="22"/>
      <c r="F21" s="22"/>
      <c r="G21" s="22"/>
      <c r="H21" s="22"/>
      <c r="I21" s="22"/>
    </row>
    <row r="22" spans="2:10" x14ac:dyDescent="0.2">
      <c r="C22" s="77"/>
      <c r="D22" s="77"/>
      <c r="E22" s="77"/>
      <c r="F22" s="77"/>
      <c r="G22" s="77"/>
      <c r="H22" s="77"/>
      <c r="I22" s="77"/>
    </row>
    <row r="23" spans="2:10" x14ac:dyDescent="0.2">
      <c r="C23" s="7"/>
      <c r="D23" s="7"/>
      <c r="E23" s="7"/>
      <c r="F23" s="7"/>
      <c r="G23" s="7"/>
      <c r="H23" s="7"/>
      <c r="I23" s="7"/>
    </row>
    <row r="24" spans="2:10" x14ac:dyDescent="0.2">
      <c r="B24" s="68"/>
      <c r="C24" s="7"/>
      <c r="D24" s="7"/>
      <c r="E24" s="7"/>
      <c r="F24" s="7"/>
      <c r="G24" s="7"/>
      <c r="H24" s="7"/>
      <c r="I24" s="7"/>
    </row>
    <row r="25" spans="2:10" x14ac:dyDescent="0.2">
      <c r="B25" s="68"/>
      <c r="C25" s="7"/>
      <c r="D25" s="7"/>
      <c r="E25" s="7"/>
      <c r="F25" s="7"/>
      <c r="G25" s="7"/>
      <c r="H25" s="7"/>
      <c r="I25" s="7"/>
    </row>
    <row r="26" spans="2:10" x14ac:dyDescent="0.2">
      <c r="B26" s="68"/>
      <c r="C26" s="7"/>
      <c r="D26" s="7"/>
      <c r="E26" s="7"/>
      <c r="F26" s="7"/>
      <c r="G26" s="7"/>
      <c r="H26" s="7"/>
      <c r="I26" s="7"/>
    </row>
    <row r="27" spans="2:10" x14ac:dyDescent="0.2">
      <c r="B27" s="68"/>
      <c r="C27" s="7"/>
      <c r="D27" s="7"/>
      <c r="E27" s="7"/>
      <c r="F27" s="7"/>
      <c r="G27" s="7"/>
      <c r="H27" s="7"/>
      <c r="I27" s="7"/>
    </row>
    <row r="28" spans="2:10" x14ac:dyDescent="0.2">
      <c r="B28" s="68"/>
      <c r="C28" s="7"/>
      <c r="D28" s="7"/>
      <c r="E28" s="7"/>
      <c r="F28" s="7"/>
      <c r="G28" s="7"/>
      <c r="H28" s="7"/>
      <c r="I28" s="7"/>
    </row>
    <row r="29" spans="2:10" x14ac:dyDescent="0.2">
      <c r="B29" s="68"/>
      <c r="C29" s="7"/>
      <c r="D29" s="7"/>
      <c r="E29" s="7"/>
      <c r="F29" s="7"/>
      <c r="G29" s="7"/>
      <c r="H29" s="7"/>
      <c r="I29" s="7"/>
    </row>
  </sheetData>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70"/>
  <sheetViews>
    <sheetView showGridLines="0" tabSelected="1" workbookViewId="0">
      <selection activeCell="B52" sqref="B52"/>
    </sheetView>
  </sheetViews>
  <sheetFormatPr defaultRowHeight="12.75" x14ac:dyDescent="0.2"/>
  <cols>
    <col min="2" max="2" width="80.140625" customWidth="1"/>
  </cols>
  <sheetData>
    <row r="2" spans="2:2" ht="25.5" x14ac:dyDescent="0.2">
      <c r="B2" s="71" t="s">
        <v>8</v>
      </c>
    </row>
    <row r="3" spans="2:2" x14ac:dyDescent="0.2">
      <c r="B3" s="70"/>
    </row>
    <row r="4" spans="2:2" ht="76.5" x14ac:dyDescent="0.2">
      <c r="B4" s="74" t="s">
        <v>17</v>
      </c>
    </row>
    <row r="5" spans="2:2" x14ac:dyDescent="0.2">
      <c r="B5" s="70"/>
    </row>
    <row r="6" spans="2:2" x14ac:dyDescent="0.2">
      <c r="B6" s="71" t="s">
        <v>18</v>
      </c>
    </row>
    <row r="7" spans="2:2" x14ac:dyDescent="0.2">
      <c r="B7" s="70"/>
    </row>
    <row r="8" spans="2:2" ht="25.5" x14ac:dyDescent="0.2">
      <c r="B8" s="74" t="s">
        <v>19</v>
      </c>
    </row>
    <row r="9" spans="2:2" x14ac:dyDescent="0.2">
      <c r="B9" s="70"/>
    </row>
    <row r="10" spans="2:2" ht="25.5" x14ac:dyDescent="0.2">
      <c r="B10" s="72" t="s">
        <v>12</v>
      </c>
    </row>
    <row r="11" spans="2:2" ht="25.5" x14ac:dyDescent="0.2">
      <c r="B11" s="75" t="s">
        <v>20</v>
      </c>
    </row>
    <row r="12" spans="2:2" ht="25.5" x14ac:dyDescent="0.2">
      <c r="B12" s="75" t="s">
        <v>21</v>
      </c>
    </row>
    <row r="13" spans="2:2" x14ac:dyDescent="0.2">
      <c r="B13" s="72"/>
    </row>
    <row r="14" spans="2:2" ht="25.5" x14ac:dyDescent="0.2">
      <c r="B14" s="74" t="s">
        <v>22</v>
      </c>
    </row>
    <row r="15" spans="2:2" x14ac:dyDescent="0.2">
      <c r="B15" s="70"/>
    </row>
    <row r="16" spans="2:2" ht="38.25" x14ac:dyDescent="0.2">
      <c r="B16" s="74" t="s">
        <v>23</v>
      </c>
    </row>
    <row r="17" spans="2:8" x14ac:dyDescent="0.2">
      <c r="B17" s="70"/>
    </row>
    <row r="18" spans="2:8" x14ac:dyDescent="0.2">
      <c r="B18" s="72" t="s">
        <v>13</v>
      </c>
    </row>
    <row r="19" spans="2:8" x14ac:dyDescent="0.2">
      <c r="B19" s="72" t="s">
        <v>14</v>
      </c>
    </row>
    <row r="20" spans="2:8" x14ac:dyDescent="0.2">
      <c r="B20" s="72" t="s">
        <v>15</v>
      </c>
    </row>
    <row r="21" spans="2:8" x14ac:dyDescent="0.2">
      <c r="B21" s="72" t="s">
        <v>3</v>
      </c>
    </row>
    <row r="23" spans="2:8" ht="76.5" x14ac:dyDescent="0.2">
      <c r="B23" s="74" t="s">
        <v>24</v>
      </c>
    </row>
    <row r="24" spans="2:8" x14ac:dyDescent="0.2">
      <c r="B24" s="70"/>
    </row>
    <row r="25" spans="2:8" x14ac:dyDescent="0.2">
      <c r="B25" s="71" t="s">
        <v>25</v>
      </c>
    </row>
    <row r="26" spans="2:8" x14ac:dyDescent="0.2">
      <c r="B26" s="70"/>
    </row>
    <row r="27" spans="2:8" x14ac:dyDescent="0.2">
      <c r="B27" s="74" t="s">
        <v>39</v>
      </c>
    </row>
    <row r="28" spans="2:8" x14ac:dyDescent="0.2">
      <c r="B28" s="70"/>
    </row>
    <row r="29" spans="2:8" x14ac:dyDescent="0.2">
      <c r="B29" s="69"/>
      <c r="C29" s="73">
        <v>2014</v>
      </c>
      <c r="D29" s="73">
        <f>C29+1</f>
        <v>2015</v>
      </c>
      <c r="E29" s="73">
        <f t="shared" ref="E29:H29" si="0">D29+1</f>
        <v>2016</v>
      </c>
      <c r="F29" s="73">
        <f t="shared" si="0"/>
        <v>2017</v>
      </c>
      <c r="G29" s="73">
        <f t="shared" si="0"/>
        <v>2018</v>
      </c>
      <c r="H29" s="73">
        <f t="shared" si="0"/>
        <v>2019</v>
      </c>
    </row>
    <row r="30" spans="2:8" x14ac:dyDescent="0.2">
      <c r="B30" s="69" t="s">
        <v>9</v>
      </c>
      <c r="C30" s="83">
        <f>Inputs!D15</f>
        <v>-70.093000000000004</v>
      </c>
      <c r="D30" s="83">
        <f>Inputs!E15</f>
        <v>-63.281999999999996</v>
      </c>
      <c r="E30" s="83">
        <f>Inputs!F15</f>
        <v>-58.555</v>
      </c>
      <c r="F30" s="83">
        <f>Inputs!G15</f>
        <v>-90.010999999999996</v>
      </c>
      <c r="G30" s="83">
        <f>Inputs!H15</f>
        <v>-119.88800000000001</v>
      </c>
      <c r="H30" s="83">
        <f>Inputs!I15</f>
        <v>-85.564999999999998</v>
      </c>
    </row>
    <row r="31" spans="2:8" x14ac:dyDescent="0.2">
      <c r="B31" s="69" t="s">
        <v>10</v>
      </c>
      <c r="C31" s="83">
        <v>0</v>
      </c>
      <c r="D31" s="83">
        <v>0</v>
      </c>
      <c r="E31" s="83">
        <v>0</v>
      </c>
      <c r="F31" s="83">
        <v>0</v>
      </c>
      <c r="G31" s="83">
        <v>0</v>
      </c>
      <c r="H31" s="83">
        <v>0</v>
      </c>
    </row>
    <row r="32" spans="2:8" x14ac:dyDescent="0.2">
      <c r="B32" s="69" t="s">
        <v>32</v>
      </c>
      <c r="C32" s="83">
        <f>SUM(C30:C31)</f>
        <v>-70.093000000000004</v>
      </c>
      <c r="D32" s="83">
        <f t="shared" ref="D32:H32" si="1">SUM(D30:D31)</f>
        <v>-63.281999999999996</v>
      </c>
      <c r="E32" s="83">
        <f t="shared" si="1"/>
        <v>-58.555</v>
      </c>
      <c r="F32" s="83">
        <f t="shared" si="1"/>
        <v>-90.010999999999996</v>
      </c>
      <c r="G32" s="83">
        <f t="shared" si="1"/>
        <v>-119.88800000000001</v>
      </c>
      <c r="H32" s="83">
        <f t="shared" si="1"/>
        <v>-85.564999999999998</v>
      </c>
    </row>
    <row r="33" spans="2:8" x14ac:dyDescent="0.2">
      <c r="B33" s="69" t="s">
        <v>11</v>
      </c>
      <c r="C33" s="83">
        <f>Inputs!D13</f>
        <v>35.787999999999997</v>
      </c>
      <c r="D33" s="83">
        <f>Inputs!E13</f>
        <v>32.433999999999997</v>
      </c>
      <c r="E33" s="83">
        <f>Inputs!F13</f>
        <v>38.14</v>
      </c>
      <c r="F33" s="83">
        <f>Inputs!G13</f>
        <v>44.369</v>
      </c>
      <c r="G33" s="83">
        <f>Inputs!H13</f>
        <v>53.664999999999999</v>
      </c>
      <c r="H33" s="83">
        <f>Inputs!I13</f>
        <v>59.93</v>
      </c>
    </row>
    <row r="34" spans="2:8" x14ac:dyDescent="0.2">
      <c r="B34" s="69" t="s">
        <v>33</v>
      </c>
      <c r="C34" s="83">
        <f>C33+C32</f>
        <v>-34.305000000000007</v>
      </c>
      <c r="D34" s="83">
        <f t="shared" ref="D34:H34" si="2">D33+D32</f>
        <v>-30.847999999999999</v>
      </c>
      <c r="E34" s="83">
        <f t="shared" si="2"/>
        <v>-20.414999999999999</v>
      </c>
      <c r="F34" s="83">
        <f t="shared" si="2"/>
        <v>-45.641999999999996</v>
      </c>
      <c r="G34" s="83">
        <f t="shared" si="2"/>
        <v>-66.223000000000013</v>
      </c>
      <c r="H34" s="83">
        <f t="shared" si="2"/>
        <v>-25.634999999999998</v>
      </c>
    </row>
    <row r="35" spans="2:8" x14ac:dyDescent="0.2">
      <c r="B35" s="70"/>
    </row>
    <row r="36" spans="2:8" ht="12.75" customHeight="1" x14ac:dyDescent="0.2">
      <c r="B36" s="74" t="s">
        <v>29</v>
      </c>
    </row>
    <row r="37" spans="2:8" ht="25.5" x14ac:dyDescent="0.2">
      <c r="B37" s="74" t="s">
        <v>30</v>
      </c>
    </row>
    <row r="38" spans="2:8" x14ac:dyDescent="0.2">
      <c r="B38" s="70"/>
    </row>
    <row r="39" spans="2:8" x14ac:dyDescent="0.2">
      <c r="B39" s="70" t="s">
        <v>16</v>
      </c>
    </row>
    <row r="40" spans="2:8" x14ac:dyDescent="0.2">
      <c r="B40" s="70"/>
    </row>
    <row r="41" spans="2:8" ht="25.5" x14ac:dyDescent="0.2">
      <c r="B41" s="74" t="s">
        <v>40</v>
      </c>
    </row>
    <row r="42" spans="2:8" x14ac:dyDescent="0.2">
      <c r="B42" s="70"/>
    </row>
    <row r="43" spans="2:8" x14ac:dyDescent="0.2">
      <c r="B43" s="69"/>
      <c r="C43" s="73">
        <v>2015</v>
      </c>
      <c r="D43" s="73">
        <f>C43+1</f>
        <v>2016</v>
      </c>
      <c r="E43" s="73">
        <f t="shared" ref="E43:G43" si="3">D43+1</f>
        <v>2017</v>
      </c>
      <c r="F43" s="73">
        <f t="shared" si="3"/>
        <v>2018</v>
      </c>
      <c r="G43" s="73">
        <f t="shared" si="3"/>
        <v>2019</v>
      </c>
    </row>
    <row r="44" spans="2:8" x14ac:dyDescent="0.2">
      <c r="B44" s="69" t="s">
        <v>31</v>
      </c>
      <c r="C44" s="83">
        <f>D34</f>
        <v>-30.847999999999999</v>
      </c>
      <c r="D44" s="83">
        <f t="shared" ref="D44:G44" si="4">E34</f>
        <v>-20.414999999999999</v>
      </c>
      <c r="E44" s="83">
        <f t="shared" si="4"/>
        <v>-45.641999999999996</v>
      </c>
      <c r="F44" s="83">
        <f t="shared" si="4"/>
        <v>-66.223000000000013</v>
      </c>
      <c r="G44" s="83">
        <f t="shared" si="4"/>
        <v>-25.634999999999998</v>
      </c>
    </row>
    <row r="45" spans="2:8" x14ac:dyDescent="0.2">
      <c r="B45" s="69" t="s">
        <v>35</v>
      </c>
      <c r="C45" s="83">
        <f>Inputs!E6</f>
        <v>2216.5280000000002</v>
      </c>
      <c r="D45" s="83">
        <f>Inputs!F6</f>
        <v>2472.6099999999997</v>
      </c>
      <c r="E45" s="83">
        <f>Inputs!G6</f>
        <v>2787.9789999999998</v>
      </c>
      <c r="F45" s="83">
        <f>Inputs!H6</f>
        <v>3432.8440000000001</v>
      </c>
      <c r="G45" s="83">
        <f>Inputs!I6</f>
        <v>3618.77</v>
      </c>
    </row>
    <row r="46" spans="2:8" x14ac:dyDescent="0.2">
      <c r="B46" s="69" t="s">
        <v>36</v>
      </c>
      <c r="C46" s="83">
        <f>Inputs!E6-Inputs!D6</f>
        <v>222.70100000000048</v>
      </c>
      <c r="D46" s="83">
        <f>Inputs!F6-Inputs!E6</f>
        <v>256.08199999999943</v>
      </c>
      <c r="E46" s="83">
        <f>Inputs!G6-Inputs!F6</f>
        <v>315.36900000000014</v>
      </c>
      <c r="F46" s="83">
        <f>Inputs!H6-Inputs!G6</f>
        <v>644.86500000000024</v>
      </c>
      <c r="G46" s="83">
        <f>Inputs!I6-Inputs!H6</f>
        <v>185.92599999999993</v>
      </c>
    </row>
    <row r="47" spans="2:8" x14ac:dyDescent="0.2">
      <c r="B47" s="69" t="s">
        <v>34</v>
      </c>
      <c r="C47" s="84">
        <f>-C44/C46</f>
        <v>0.13851756390855871</v>
      </c>
      <c r="D47" s="84">
        <f t="shared" ref="D47:G47" si="5">-D44/D46</f>
        <v>7.9720558258682947E-2</v>
      </c>
      <c r="E47" s="84">
        <f t="shared" si="5"/>
        <v>0.14472570227257586</v>
      </c>
      <c r="F47" s="84">
        <f t="shared" si="5"/>
        <v>0.10269281167376115</v>
      </c>
      <c r="G47" s="84">
        <f t="shared" si="5"/>
        <v>0.13787743510859163</v>
      </c>
    </row>
    <row r="48" spans="2:8" x14ac:dyDescent="0.2">
      <c r="B48" s="70"/>
    </row>
    <row r="49" spans="2:6" x14ac:dyDescent="0.2">
      <c r="B49" s="70" t="s">
        <v>16</v>
      </c>
    </row>
    <row r="50" spans="2:6" ht="38.25" x14ac:dyDescent="0.2">
      <c r="B50" s="74" t="s">
        <v>37</v>
      </c>
    </row>
    <row r="51" spans="2:6" x14ac:dyDescent="0.2">
      <c r="B51" s="70"/>
    </row>
    <row r="52" spans="2:6" ht="25.5" x14ac:dyDescent="0.2">
      <c r="B52" s="74" t="s">
        <v>38</v>
      </c>
    </row>
    <row r="53" spans="2:6" x14ac:dyDescent="0.2">
      <c r="B53" s="70"/>
    </row>
    <row r="54" spans="2:6" x14ac:dyDescent="0.2">
      <c r="B54" s="85"/>
      <c r="C54" s="1"/>
      <c r="D54" s="1"/>
      <c r="E54" s="1"/>
      <c r="F54" s="1"/>
    </row>
    <row r="55" spans="2:6" x14ac:dyDescent="0.2">
      <c r="B55" s="85"/>
      <c r="C55" s="1"/>
      <c r="D55" s="1"/>
      <c r="E55" s="1"/>
      <c r="F55" s="1"/>
    </row>
    <row r="56" spans="2:6" x14ac:dyDescent="0.2">
      <c r="B56" s="86"/>
      <c r="C56" s="1"/>
      <c r="D56" s="1"/>
      <c r="E56" s="1"/>
      <c r="F56" s="1"/>
    </row>
    <row r="57" spans="2:6" x14ac:dyDescent="0.2">
      <c r="B57" s="85"/>
      <c r="C57" s="1"/>
      <c r="D57" s="1"/>
      <c r="E57" s="1"/>
      <c r="F57" s="1"/>
    </row>
    <row r="58" spans="2:6" x14ac:dyDescent="0.2">
      <c r="B58" s="85"/>
      <c r="C58" s="1"/>
      <c r="D58" s="1"/>
      <c r="E58" s="1"/>
      <c r="F58" s="1"/>
    </row>
    <row r="59" spans="2:6" x14ac:dyDescent="0.2">
      <c r="B59" s="85"/>
      <c r="C59" s="1"/>
      <c r="D59" s="1"/>
      <c r="E59" s="1"/>
      <c r="F59" s="1"/>
    </row>
    <row r="60" spans="2:6" x14ac:dyDescent="0.2">
      <c r="B60" s="85"/>
      <c r="C60" s="1"/>
      <c r="D60" s="1"/>
      <c r="E60" s="1"/>
      <c r="F60" s="1"/>
    </row>
    <row r="61" spans="2:6" x14ac:dyDescent="0.2">
      <c r="B61" s="85"/>
      <c r="C61" s="1"/>
      <c r="D61" s="1"/>
      <c r="E61" s="1"/>
      <c r="F61" s="1"/>
    </row>
    <row r="62" spans="2:6" x14ac:dyDescent="0.2">
      <c r="B62" s="87"/>
      <c r="C62" s="88"/>
      <c r="D62" s="88"/>
      <c r="E62" s="1"/>
      <c r="F62" s="1"/>
    </row>
    <row r="63" spans="2:6" x14ac:dyDescent="0.2">
      <c r="B63" s="87"/>
      <c r="C63" s="89"/>
      <c r="D63" s="89"/>
      <c r="E63" s="1"/>
      <c r="F63" s="1"/>
    </row>
    <row r="64" spans="2:6" x14ac:dyDescent="0.2">
      <c r="B64" s="85"/>
      <c r="C64" s="1"/>
      <c r="D64" s="1"/>
      <c r="E64" s="1"/>
      <c r="F64" s="1"/>
    </row>
    <row r="65" spans="2:6" x14ac:dyDescent="0.2">
      <c r="B65" s="85"/>
      <c r="C65" s="1"/>
      <c r="D65" s="1"/>
      <c r="E65" s="1"/>
      <c r="F65" s="1"/>
    </row>
    <row r="66" spans="2:6" x14ac:dyDescent="0.2">
      <c r="B66" s="85"/>
      <c r="C66" s="1"/>
      <c r="D66" s="1"/>
      <c r="E66" s="1"/>
      <c r="F66" s="1"/>
    </row>
    <row r="67" spans="2:6" x14ac:dyDescent="0.2">
      <c r="B67" s="85"/>
      <c r="C67" s="1"/>
      <c r="D67" s="1"/>
      <c r="E67" s="1"/>
      <c r="F67" s="1"/>
    </row>
    <row r="68" spans="2:6" x14ac:dyDescent="0.2">
      <c r="B68" s="85"/>
      <c r="C68" s="1"/>
      <c r="D68" s="1"/>
      <c r="E68" s="1"/>
      <c r="F68" s="1"/>
    </row>
    <row r="69" spans="2:6" x14ac:dyDescent="0.2">
      <c r="B69" s="85"/>
      <c r="C69" s="1"/>
      <c r="D69" s="1"/>
      <c r="E69" s="1"/>
      <c r="F69" s="1"/>
    </row>
    <row r="70" spans="2:6" x14ac:dyDescent="0.2">
      <c r="B70" s="1"/>
      <c r="C70" s="1"/>
      <c r="D70" s="1"/>
      <c r="E70" s="1"/>
      <c r="F70" s="1"/>
    </row>
  </sheetData>
  <phoneticPr fontId="0" type="noConversion"/>
  <pageMargins left="0.75" right="0.75" top="1" bottom="1" header="0.5" footer="0.5"/>
  <pageSetup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I20" sqref="I20"/>
    </sheetView>
  </sheetViews>
  <sheetFormatPr defaultRowHeight="12.75" x14ac:dyDescent="0.2"/>
  <cols>
    <col min="2" max="2" width="37.5703125" customWidth="1"/>
    <col min="4" max="9" width="9.28515625" bestFit="1" customWidth="1"/>
  </cols>
  <sheetData>
    <row r="1" spans="2:11" x14ac:dyDescent="0.2">
      <c r="C1" s="1"/>
    </row>
    <row r="2" spans="2:11" x14ac:dyDescent="0.2">
      <c r="B2" s="66" t="s">
        <v>7</v>
      </c>
      <c r="C2" s="1"/>
    </row>
    <row r="3" spans="2:11" x14ac:dyDescent="0.2">
      <c r="C3" s="1"/>
    </row>
    <row r="4" spans="2:11" x14ac:dyDescent="0.2">
      <c r="B4" s="4"/>
      <c r="C4" s="22"/>
      <c r="D4" s="20">
        <v>2014</v>
      </c>
      <c r="E4" s="20">
        <f>D4+1</f>
        <v>2015</v>
      </c>
      <c r="F4" s="20">
        <f t="shared" ref="F4:I4" si="0">E4+1</f>
        <v>2016</v>
      </c>
      <c r="G4" s="20">
        <f t="shared" si="0"/>
        <v>2017</v>
      </c>
      <c r="H4" s="20">
        <f t="shared" si="0"/>
        <v>2018</v>
      </c>
      <c r="I4" s="20">
        <f t="shared" si="0"/>
        <v>2019</v>
      </c>
    </row>
    <row r="5" spans="2:11" x14ac:dyDescent="0.2">
      <c r="B5" s="4"/>
      <c r="C5" s="22"/>
      <c r="D5" s="51"/>
      <c r="E5" s="42"/>
      <c r="F5" s="42"/>
      <c r="G5" s="42"/>
      <c r="H5" s="42"/>
      <c r="I5" s="43"/>
    </row>
    <row r="6" spans="2:11" x14ac:dyDescent="0.2">
      <c r="B6" s="21" t="s">
        <v>4</v>
      </c>
      <c r="C6" s="6"/>
      <c r="D6" s="52">
        <f>Inputs!D15</f>
        <v>-70.093000000000004</v>
      </c>
      <c r="E6" s="44">
        <f>Inputs!E15</f>
        <v>-63.281999999999996</v>
      </c>
      <c r="F6" s="44">
        <f>Inputs!F15</f>
        <v>-58.555</v>
      </c>
      <c r="G6" s="44">
        <f>Inputs!G15</f>
        <v>-90.010999999999996</v>
      </c>
      <c r="H6" s="44">
        <f>Inputs!H15</f>
        <v>-119.88800000000001</v>
      </c>
      <c r="I6" s="28">
        <f>Inputs!I15</f>
        <v>-85.564999999999998</v>
      </c>
    </row>
    <row r="7" spans="2:11" x14ac:dyDescent="0.2">
      <c r="B7" s="3" t="s">
        <v>3</v>
      </c>
      <c r="C7" s="6"/>
      <c r="D7" s="53">
        <v>0</v>
      </c>
      <c r="E7" s="19">
        <f>Inputs!E16</f>
        <v>0</v>
      </c>
      <c r="F7" s="19">
        <v>0</v>
      </c>
      <c r="G7" s="19">
        <f>Inputs!G16</f>
        <v>0</v>
      </c>
      <c r="H7" s="45">
        <v>0</v>
      </c>
      <c r="I7" s="46">
        <v>0</v>
      </c>
    </row>
    <row r="8" spans="2:11" x14ac:dyDescent="0.2">
      <c r="C8" s="1"/>
      <c r="D8" s="56"/>
      <c r="E8" s="57"/>
      <c r="F8" s="57"/>
      <c r="G8" s="57"/>
      <c r="H8" s="57"/>
      <c r="I8" s="58"/>
    </row>
    <row r="9" spans="2:11" x14ac:dyDescent="0.2">
      <c r="B9" t="s">
        <v>5</v>
      </c>
      <c r="C9" s="1"/>
      <c r="D9" s="59">
        <f>SUM(D6:D7)</f>
        <v>-70.093000000000004</v>
      </c>
      <c r="E9" s="30">
        <f>SUM(E6:E7)</f>
        <v>-63.281999999999996</v>
      </c>
      <c r="F9" s="30">
        <f t="shared" ref="F9:H9" si="1">SUM(F6:F7)</f>
        <v>-58.555</v>
      </c>
      <c r="G9" s="30">
        <f t="shared" si="1"/>
        <v>-90.010999999999996</v>
      </c>
      <c r="H9" s="30">
        <f t="shared" si="1"/>
        <v>-119.88800000000001</v>
      </c>
      <c r="I9" s="31">
        <f>SUM(I6:I7)</f>
        <v>-85.564999999999998</v>
      </c>
    </row>
    <row r="10" spans="2:11" x14ac:dyDescent="0.2">
      <c r="C10" s="1"/>
      <c r="D10" s="60"/>
      <c r="E10" s="27"/>
      <c r="F10" s="27"/>
      <c r="G10" s="27"/>
      <c r="H10" s="27"/>
      <c r="I10" s="29"/>
    </row>
    <row r="11" spans="2:11" x14ac:dyDescent="0.2">
      <c r="B11" s="3" t="s">
        <v>2</v>
      </c>
      <c r="C11" s="54"/>
      <c r="D11" s="18">
        <f>Inputs!D13</f>
        <v>35.787999999999997</v>
      </c>
      <c r="E11" s="19">
        <f>Inputs!E13</f>
        <v>32.433999999999997</v>
      </c>
      <c r="F11" s="19">
        <f>Inputs!F13</f>
        <v>38.14</v>
      </c>
      <c r="G11" s="19">
        <f>Inputs!G13</f>
        <v>44.369</v>
      </c>
      <c r="H11" s="19">
        <f>Inputs!H13</f>
        <v>53.664999999999999</v>
      </c>
      <c r="I11" s="61">
        <f>Inputs!I13</f>
        <v>59.93</v>
      </c>
    </row>
    <row r="12" spans="2:11" x14ac:dyDescent="0.2">
      <c r="C12" s="1"/>
      <c r="D12" s="56"/>
      <c r="E12" s="57"/>
      <c r="F12" s="57"/>
      <c r="G12" s="57"/>
      <c r="H12" s="57"/>
      <c r="I12" s="58"/>
    </row>
    <row r="13" spans="2:11" x14ac:dyDescent="0.2">
      <c r="B13" t="s">
        <v>6</v>
      </c>
      <c r="C13" s="1"/>
      <c r="D13" s="59">
        <f t="shared" ref="D13:I13" si="2">D9+D11</f>
        <v>-34.305000000000007</v>
      </c>
      <c r="E13" s="30">
        <f t="shared" si="2"/>
        <v>-30.847999999999999</v>
      </c>
      <c r="F13" s="30">
        <f t="shared" si="2"/>
        <v>-20.414999999999999</v>
      </c>
      <c r="G13" s="30">
        <f t="shared" si="2"/>
        <v>-45.641999999999996</v>
      </c>
      <c r="H13" s="30">
        <f t="shared" si="2"/>
        <v>-66.223000000000013</v>
      </c>
      <c r="I13" s="31">
        <f t="shared" si="2"/>
        <v>-25.634999999999998</v>
      </c>
      <c r="J13" s="55">
        <f>SUM(E13:I13)</f>
        <v>-188.76300000000001</v>
      </c>
      <c r="K13" s="55"/>
    </row>
    <row r="14" spans="2:11" x14ac:dyDescent="0.2">
      <c r="C14" s="1"/>
      <c r="D14" s="47"/>
      <c r="E14" s="48"/>
      <c r="F14" s="48"/>
      <c r="G14" s="48"/>
      <c r="H14" s="48"/>
      <c r="I14" s="49"/>
    </row>
    <row r="15" spans="2:11" x14ac:dyDescent="0.2">
      <c r="B15" s="81" t="s">
        <v>26</v>
      </c>
      <c r="D15" s="60">
        <f>Inputs!D6</f>
        <v>1993.8269999999998</v>
      </c>
      <c r="E15" s="27">
        <f>Inputs!E6</f>
        <v>2216.5280000000002</v>
      </c>
      <c r="F15" s="27">
        <f>Inputs!F6</f>
        <v>2472.6099999999997</v>
      </c>
      <c r="G15" s="27">
        <f>Inputs!G6</f>
        <v>2787.9789999999998</v>
      </c>
      <c r="H15" s="27">
        <f>Inputs!H6</f>
        <v>3432.8440000000001</v>
      </c>
      <c r="I15" s="29">
        <f>Inputs!I6</f>
        <v>3618.77</v>
      </c>
    </row>
    <row r="16" spans="2:11" x14ac:dyDescent="0.2">
      <c r="B16" s="81" t="s">
        <v>27</v>
      </c>
      <c r="D16" s="59"/>
      <c r="E16" s="30">
        <f>E15-D15</f>
        <v>222.70100000000048</v>
      </c>
      <c r="F16" s="30">
        <f>F15-E15</f>
        <v>256.08199999999943</v>
      </c>
      <c r="G16" s="30">
        <f>G15-F15</f>
        <v>315.36900000000014</v>
      </c>
      <c r="H16" s="30">
        <f>H15-G15</f>
        <v>644.86500000000024</v>
      </c>
      <c r="I16" s="31">
        <f>I15-H15</f>
        <v>185.92599999999993</v>
      </c>
      <c r="J16" s="55">
        <f>SUM(E16:I16)</f>
        <v>1624.9430000000002</v>
      </c>
      <c r="K16" s="55"/>
    </row>
    <row r="17" spans="2:13" x14ac:dyDescent="0.2">
      <c r="D17" s="47"/>
      <c r="E17" s="48"/>
      <c r="F17" s="48"/>
      <c r="G17" s="48"/>
      <c r="H17" s="48"/>
      <c r="I17" s="49"/>
    </row>
    <row r="18" spans="2:13" x14ac:dyDescent="0.2">
      <c r="B18" t="s">
        <v>7</v>
      </c>
      <c r="D18" s="50"/>
      <c r="E18" s="63">
        <f>-E13/E16</f>
        <v>0.13851756390855871</v>
      </c>
      <c r="F18" s="63">
        <f>-F13/F16</f>
        <v>7.9720558258682947E-2</v>
      </c>
      <c r="G18" s="63">
        <f>-G13/G16</f>
        <v>0.14472570227257586</v>
      </c>
      <c r="H18" s="63">
        <f>-H13/H16</f>
        <v>0.10269281167376115</v>
      </c>
      <c r="I18" s="64">
        <f>-I13/I16</f>
        <v>0.13787743510859163</v>
      </c>
      <c r="K18" s="62"/>
    </row>
    <row r="19" spans="2:13" x14ac:dyDescent="0.2">
      <c r="D19" s="47"/>
      <c r="E19" s="48"/>
      <c r="F19" s="48"/>
      <c r="G19" s="48"/>
      <c r="H19" s="48"/>
      <c r="I19" s="49"/>
    </row>
    <row r="20" spans="2:13" x14ac:dyDescent="0.2">
      <c r="B20" s="82" t="s">
        <v>28</v>
      </c>
      <c r="C20" s="1"/>
      <c r="D20" s="50"/>
      <c r="E20" s="26"/>
      <c r="F20" s="26"/>
      <c r="G20" s="26"/>
      <c r="H20" s="26"/>
      <c r="I20" s="64">
        <f>-(E13+F13+G13+H13+I13)/(E16+F16+G16+H16+I16)</f>
        <v>0.1161659208969176</v>
      </c>
      <c r="J20" s="1"/>
      <c r="K20" s="1"/>
      <c r="L20" s="1"/>
      <c r="M20" s="1"/>
    </row>
    <row r="21" spans="2:13" ht="15" x14ac:dyDescent="0.2">
      <c r="B21" s="1"/>
      <c r="C21" s="1"/>
      <c r="D21" s="1"/>
      <c r="E21" s="78"/>
      <c r="F21" s="78"/>
      <c r="G21" s="78"/>
      <c r="H21" s="78"/>
      <c r="I21" s="78"/>
      <c r="J21" s="1"/>
      <c r="K21" s="1"/>
      <c r="L21" s="1"/>
      <c r="M21" s="1"/>
    </row>
    <row r="22" spans="2:13" x14ac:dyDescent="0.2">
      <c r="B22" s="1"/>
      <c r="C22" s="1"/>
      <c r="D22" s="1"/>
      <c r="E22" s="1"/>
      <c r="F22" s="1"/>
      <c r="G22" s="27"/>
      <c r="H22" s="27"/>
      <c r="I22" s="27"/>
      <c r="J22" s="1"/>
      <c r="K22" s="1"/>
      <c r="L22" s="1"/>
      <c r="M22" s="1"/>
    </row>
    <row r="23" spans="2:13" x14ac:dyDescent="0.2">
      <c r="B23" s="1"/>
      <c r="C23" s="1"/>
      <c r="D23" s="1"/>
      <c r="E23" s="1"/>
      <c r="F23" s="1"/>
      <c r="G23" s="27"/>
      <c r="H23" s="27"/>
      <c r="I23" s="27"/>
      <c r="J23" s="1"/>
      <c r="K23" s="1"/>
      <c r="L23" s="1"/>
      <c r="M23" s="1"/>
    </row>
    <row r="24" spans="2:13" x14ac:dyDescent="0.2">
      <c r="B24" s="1"/>
      <c r="C24" s="1"/>
      <c r="D24" s="1"/>
      <c r="E24" s="1"/>
      <c r="F24" s="1"/>
      <c r="G24" s="27"/>
      <c r="H24" s="27"/>
      <c r="I24" s="27"/>
      <c r="J24" s="1"/>
      <c r="K24" s="1"/>
      <c r="L24" s="1"/>
      <c r="M24" s="1"/>
    </row>
    <row r="25" spans="2:13" x14ac:dyDescent="0.2">
      <c r="B25" s="1"/>
      <c r="C25" s="1"/>
      <c r="D25" s="1"/>
      <c r="E25" s="1"/>
      <c r="F25" s="1"/>
      <c r="G25" s="27"/>
      <c r="H25" s="27"/>
      <c r="I25" s="27"/>
      <c r="J25" s="1"/>
      <c r="K25" s="1"/>
      <c r="L25" s="1"/>
      <c r="M25" s="1"/>
    </row>
    <row r="26" spans="2:13" x14ac:dyDescent="0.2">
      <c r="B26" s="79"/>
      <c r="C26" s="1"/>
      <c r="D26" s="1"/>
      <c r="E26" s="1"/>
      <c r="F26" s="1"/>
      <c r="G26" s="27"/>
      <c r="H26" s="27"/>
      <c r="I26" s="27"/>
      <c r="J26" s="1"/>
      <c r="K26" s="1"/>
      <c r="L26" s="1"/>
      <c r="M26" s="1"/>
    </row>
    <row r="27" spans="2:13" x14ac:dyDescent="0.2">
      <c r="B27" s="1"/>
      <c r="C27" s="1"/>
      <c r="D27" s="1"/>
      <c r="E27" s="1"/>
      <c r="F27" s="1"/>
      <c r="G27" s="1"/>
      <c r="H27" s="1"/>
      <c r="I27" s="1"/>
      <c r="J27" s="1"/>
      <c r="K27" s="1"/>
      <c r="L27" s="1"/>
      <c r="M27" s="1"/>
    </row>
    <row r="28" spans="2:13" x14ac:dyDescent="0.2">
      <c r="B28" s="1"/>
      <c r="C28" s="1"/>
      <c r="D28" s="1"/>
      <c r="E28" s="1"/>
      <c r="F28" s="1"/>
      <c r="G28" s="65"/>
      <c r="H28" s="65"/>
      <c r="I28" s="65"/>
      <c r="J28" s="1"/>
      <c r="K28" s="1"/>
      <c r="L28" s="1"/>
      <c r="M28" s="1"/>
    </row>
    <row r="29" spans="2:13" x14ac:dyDescent="0.2">
      <c r="B29" s="1"/>
      <c r="C29" s="1"/>
      <c r="D29" s="1"/>
      <c r="E29" s="1"/>
      <c r="F29" s="1"/>
      <c r="G29" s="65"/>
      <c r="H29" s="65"/>
      <c r="I29" s="65"/>
      <c r="J29" s="1"/>
      <c r="K29" s="1"/>
      <c r="L29" s="1"/>
      <c r="M29" s="1"/>
    </row>
    <row r="30" spans="2:13" x14ac:dyDescent="0.2">
      <c r="B30" s="1"/>
      <c r="C30" s="1"/>
      <c r="D30" s="1"/>
      <c r="E30" s="1"/>
      <c r="F30" s="1"/>
      <c r="G30" s="1"/>
      <c r="H30" s="1"/>
      <c r="I30" s="1"/>
      <c r="J30" s="1"/>
      <c r="K30" s="1"/>
      <c r="L30" s="1"/>
      <c r="M30" s="1"/>
    </row>
    <row r="31" spans="2:13" x14ac:dyDescent="0.2">
      <c r="B31" s="79"/>
      <c r="C31" s="1"/>
      <c r="D31" s="1"/>
      <c r="E31" s="1"/>
      <c r="F31" s="1"/>
      <c r="G31" s="80"/>
      <c r="H31" s="80"/>
      <c r="I31" s="80"/>
      <c r="J31" s="1"/>
      <c r="K31" s="1"/>
      <c r="L31" s="1"/>
      <c r="M31" s="1"/>
    </row>
    <row r="32" spans="2:13" x14ac:dyDescent="0.2">
      <c r="B32" s="1"/>
      <c r="C32" s="1"/>
      <c r="D32" s="1"/>
      <c r="E32" s="1"/>
      <c r="F32" s="1"/>
      <c r="G32" s="1"/>
      <c r="H32" s="1"/>
      <c r="I32" s="1"/>
      <c r="J32" s="1"/>
      <c r="K32" s="1"/>
      <c r="L32" s="1"/>
      <c r="M32" s="1"/>
    </row>
    <row r="33" spans="2:13" x14ac:dyDescent="0.2">
      <c r="B33" s="1"/>
      <c r="C33" s="1"/>
      <c r="D33" s="1"/>
      <c r="E33" s="1"/>
      <c r="F33" s="1"/>
      <c r="G33" s="1"/>
      <c r="H33" s="1"/>
      <c r="I33" s="1"/>
      <c r="J33" s="1"/>
      <c r="K33" s="1"/>
      <c r="L33" s="1"/>
      <c r="M33" s="1"/>
    </row>
    <row r="34" spans="2:13" x14ac:dyDescent="0.2">
      <c r="B34" s="1"/>
      <c r="C34" s="1"/>
      <c r="D34" s="1"/>
      <c r="E34" s="1"/>
      <c r="F34" s="1"/>
      <c r="G34" s="1"/>
      <c r="H34" s="1"/>
      <c r="I34" s="1"/>
      <c r="J34" s="1"/>
      <c r="K34" s="1"/>
      <c r="L34" s="1"/>
      <c r="M34" s="1"/>
    </row>
    <row r="35" spans="2:13" x14ac:dyDescent="0.2">
      <c r="B35" s="1"/>
      <c r="C35" s="1"/>
      <c r="D35" s="1"/>
      <c r="E35" s="1"/>
      <c r="F35" s="1"/>
      <c r="G35" s="1"/>
      <c r="H35" s="1"/>
      <c r="I35" s="1"/>
      <c r="J35" s="1"/>
      <c r="K35" s="1"/>
      <c r="L35" s="1"/>
      <c r="M35" s="1"/>
    </row>
    <row r="36" spans="2:13" x14ac:dyDescent="0.2">
      <c r="B36" s="1"/>
      <c r="C36" s="1"/>
      <c r="D36" s="1"/>
      <c r="E36" s="1"/>
      <c r="F36" s="1"/>
      <c r="G36" s="1"/>
      <c r="H36" s="1"/>
      <c r="I36" s="1"/>
      <c r="J36" s="1"/>
      <c r="K36" s="1"/>
      <c r="L36" s="1"/>
      <c r="M36" s="1"/>
    </row>
  </sheetData>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Inputs</vt:lpstr>
      <vt:lpstr>Tutorial 5</vt:lpstr>
      <vt:lpstr>Cash Flow Method</vt:lpstr>
      <vt:lpstr>'Cash Flow Method'!Print_Area</vt:lpstr>
      <vt:lpstr>Inputs!Print_Area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Hiler</dc:creator>
  <cp:lastModifiedBy>Michael</cp:lastModifiedBy>
  <cp:lastPrinted>2001-07-30T22:06:16Z</cp:lastPrinted>
  <dcterms:created xsi:type="dcterms:W3CDTF">2001-07-21T01:46:23Z</dcterms:created>
  <dcterms:modified xsi:type="dcterms:W3CDTF">2021-07-17T15:06:38Z</dcterms:modified>
</cp:coreProperties>
</file>