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131"/>
  <workbookPr defaultThemeVersion="166925"/>
  <mc:AlternateContent xmlns:mc="http://schemas.openxmlformats.org/markup-compatibility/2006">
    <mc:Choice Requires="x15">
      <x15ac:absPath xmlns:x15ac="http://schemas.microsoft.com/office/spreadsheetml/2010/11/ac" url="C:\Users\Michael\Documents\Expectations Investing 2.0\Charts\"/>
    </mc:Choice>
  </mc:AlternateContent>
  <xr:revisionPtr revIDLastSave="0" documentId="13_ncr:40009_{CFCB8190-A7C2-4723-B7B3-DB647BDAF00C}" xr6:coauthVersionLast="47" xr6:coauthVersionMax="47" xr10:uidLastSave="{00000000-0000-0000-0000-000000000000}"/>
  <bookViews>
    <workbookView xWindow="-120" yWindow="-120" windowWidth="29040" windowHeight="17640" activeTab="1"/>
  </bookViews>
  <sheets>
    <sheet name="Inputs" sheetId="1" r:id="rId1"/>
    <sheet name="Tutorial 3" sheetId="4" r:id="rId2"/>
    <sheet name="Margins" sheetId="3" r:id="rId3"/>
  </sheets>
  <definedNames>
    <definedName name="_xlnm.Print_Area" localSheetId="0">Inputs!$B$2:$G$12</definedName>
    <definedName name="_xlnm.Print_Area" localSheetId="2">Margins!$B$2:$G$14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3" l="1"/>
  <c r="G10" i="3"/>
  <c r="E4" i="1"/>
  <c r="F4" i="1" s="1"/>
  <c r="G4" i="1" s="1"/>
  <c r="D4" i="1"/>
  <c r="F42" i="4"/>
  <c r="D42" i="4"/>
  <c r="G39" i="4"/>
  <c r="G42" i="4" s="1"/>
  <c r="F39" i="4"/>
  <c r="E39" i="4"/>
  <c r="E42" i="4" s="1"/>
  <c r="D39" i="4"/>
  <c r="C39" i="4"/>
  <c r="C42" i="4" s="1"/>
  <c r="C4" i="3" l="1"/>
  <c r="D4" i="3"/>
  <c r="E4" i="3"/>
  <c r="F4" i="3"/>
  <c r="G4" i="3"/>
  <c r="C5" i="3"/>
  <c r="D5" i="3"/>
  <c r="E5" i="3"/>
  <c r="F5" i="3"/>
  <c r="G5" i="3"/>
  <c r="C6" i="3"/>
  <c r="D6" i="3"/>
  <c r="E6" i="3"/>
  <c r="F6" i="3"/>
  <c r="G6" i="3"/>
  <c r="D7" i="3"/>
  <c r="C9" i="3"/>
  <c r="D9" i="3"/>
  <c r="E9" i="3"/>
  <c r="F9" i="3"/>
  <c r="G9" i="3"/>
  <c r="D12" i="3" l="1"/>
  <c r="D14" i="3"/>
  <c r="G7" i="3"/>
  <c r="F7" i="3"/>
  <c r="E7" i="3"/>
  <c r="C7" i="3"/>
  <c r="F12" i="3" l="1"/>
  <c r="F14" i="3" s="1"/>
  <c r="G12" i="3"/>
  <c r="G14" i="3" s="1"/>
  <c r="C12" i="3"/>
  <c r="C14" i="3" s="1"/>
  <c r="E12" i="3"/>
  <c r="E14" i="3" s="1"/>
</calcChain>
</file>

<file path=xl/sharedStrings.xml><?xml version="1.0" encoding="utf-8"?>
<sst xmlns="http://schemas.openxmlformats.org/spreadsheetml/2006/main" count="51" uniqueCount="43">
  <si>
    <t>Inputs for Margin Analysis:</t>
  </si>
  <si>
    <t>Operating Profit Margin Calculation</t>
  </si>
  <si>
    <t>Any recurring non-financing expense associated with a company's ongoing operations</t>
  </si>
  <si>
    <t>We do not subtract the following:</t>
  </si>
  <si>
    <t>How Do We Calculate A Company's Historical Operating Profit Margin?</t>
  </si>
  <si>
    <t>How Do We Estimate A Company's Future Operating Profit Margin?</t>
  </si>
  <si>
    <t>Margin. This means we are calculating operating profit as a percentage of sales.</t>
  </si>
  <si>
    <t xml:space="preserve">General and administrative expenses </t>
  </si>
  <si>
    <t xml:space="preserve">Sales and marketing expenses </t>
  </si>
  <si>
    <t xml:space="preserve">Depreciation of property, plant and equipment. </t>
  </si>
  <si>
    <t xml:space="preserve">Interest payments </t>
  </si>
  <si>
    <t xml:space="preserve">Taxes </t>
  </si>
  <si>
    <t xml:space="preserve"> </t>
  </si>
  <si>
    <t xml:space="preserve">Online Tutorial #3: How Do You Calculate A Company's Operating Profit Margin? </t>
  </si>
  <si>
    <t xml:space="preserve">Changes in operating profit margins can have a significant impact on shareholder value. This session focuses on how to calculate historical operating profit margins (including where to find the data) and how to project margins in the future. As with previous sessions, we will use Domino's Pizza, Inc., as of September 2020, as a case study. Readers who want to calculate operating profit margins while reading this tutorial can download the accompanying spreadsheet. </t>
  </si>
  <si>
    <t>What Does Operating Profit Margin Mean?</t>
  </si>
  <si>
    <t xml:space="preserve">Operating. This means we only include operating expenses in this calculation. Specifically, we exclude all costs associated with financing activities, including interest payments from debt, the financing portion of lease payments, and the amortization of acquired intangibles. Taxes are part of this calculation, which means that it is pre-tax measure. </t>
  </si>
  <si>
    <t>Profit. We are calculating profit, or what's left over after subtracting expenses from sales.</t>
  </si>
  <si>
    <t>More specifically, operating profit margin equals the percentage of sales left after subtracting the following:</t>
  </si>
  <si>
    <t xml:space="preserve">Cost of goods sold </t>
  </si>
  <si>
    <t xml:space="preserve">Research and development expenses </t>
  </si>
  <si>
    <t>Amortization of acquired goodwill</t>
  </si>
  <si>
    <t>Operating profit margin is equal to the EBITA (earnings before interest, taxes, and amortization margin.</t>
  </si>
  <si>
    <t>Returning to our Domino's case study, we can calculate operating profit margin with public financial statements:</t>
  </si>
  <si>
    <r>
      <t xml:space="preserve">1. Annual SEC 10-K filings. You can access Domino's income statement from its 2019 filings by clicking </t>
    </r>
    <r>
      <rPr>
        <sz val="10"/>
        <color theme="4"/>
        <rFont val="Arial"/>
        <family val="2"/>
      </rPr>
      <t>here https://dominos.gcs-web.com/static-files/5a31b17e-0308-4fc4-ac72-d57e42702c89</t>
    </r>
    <r>
      <rPr>
        <sz val="10"/>
        <rFont val="Arial"/>
      </rPr>
      <t>. Looking at this page, the information we need comes from this portion of the income statement:</t>
    </r>
  </si>
  <si>
    <t>Advertising</t>
  </si>
  <si>
    <t>All figures are dollars in millions.</t>
  </si>
  <si>
    <t>Total revenue</t>
  </si>
  <si>
    <r>
      <t xml:space="preserve">     </t>
    </r>
    <r>
      <rPr>
        <u/>
        <sz val="10"/>
        <rFont val="Arial"/>
        <family val="2"/>
      </rPr>
      <t>Cost of goods sold</t>
    </r>
    <r>
      <rPr>
        <sz val="10"/>
        <rFont val="Arial"/>
        <family val="2"/>
      </rPr>
      <t xml:space="preserve"> </t>
    </r>
  </si>
  <si>
    <t xml:space="preserve">Gross profit </t>
  </si>
  <si>
    <t xml:space="preserve">     Selling, general, and administrative expenses </t>
  </si>
  <si>
    <t>We can estimate a company's future operating profit margin using one of four methods:</t>
  </si>
  <si>
    <r>
      <t xml:space="preserve">1. Detailed analysis. An example of this analysis is in </t>
    </r>
    <r>
      <rPr>
        <i/>
        <sz val="10"/>
        <rFont val="Arial"/>
        <family val="2"/>
      </rPr>
      <t>Expectations Investing</t>
    </r>
    <r>
      <rPr>
        <sz val="10"/>
        <rFont val="Arial"/>
      </rPr>
      <t>. Specifically, on pages 111 and 112, we analyze Domino's historical operating profit margins. We use this historical analysis as a starting point for our estimate of a company's future operating margin. We explain the reasoning, including economies of scale, behind our estimates of Domino's future operating profit margins on pages 113-115.</t>
    </r>
  </si>
  <si>
    <t xml:space="preserve">Selling, general, and administrative expenses </t>
  </si>
  <si>
    <t xml:space="preserve">Advertising </t>
  </si>
  <si>
    <t>All figures are dollars in millions except margin.</t>
  </si>
  <si>
    <r>
      <t xml:space="preserve">     </t>
    </r>
    <r>
      <rPr>
        <u/>
        <sz val="10"/>
        <rFont val="Arial"/>
        <family val="2"/>
      </rPr>
      <t>Advertising</t>
    </r>
  </si>
  <si>
    <t>Operating profit</t>
  </si>
  <si>
    <t xml:space="preserve">Operating profit margin </t>
  </si>
  <si>
    <t>Let's break down operating profit margin into its component parts:</t>
  </si>
  <si>
    <t xml:space="preserve">2. Value Line. Value Line's company-specific Investment Surveys offer data points that we can use to infer EBITA margins (%) in the past and future. We find Value Line's projections to be a reasonable place to start your margin analysis. Note that Value Line's operating margin adds back depreciation, so you need to adjust down the margin to reflect their approach.  </t>
  </si>
  <si>
    <t>3. Wall Street reports. Analysts in the investment community write detailed reports, often accompanied by lots of historical and projected financial information. If you can obtain these reports, they may be helpful in estimating price-implied expectations.</t>
  </si>
  <si>
    <t xml:space="preserve">4. Companies. Because of Regulation Fair Disclosure (FD), companies cannot disclose financial projections selectively to Wall Street analysts or buyside investors. Thus, companies often publish guidance on future financial metrics when they report quarterly earnings. Searching a company's investor relations web site may prove fruitful.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</si>
</sst>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8" formatCode="&quot;$&quot;#,##0.00_);[Red]\(&quot;$&quot;#,##0.00\)"/>
    <numFmt numFmtId="44" formatCode="_(&quot;$&quot;* #,##0.00_);_(&quot;$&quot;* \(#,##0.00\);_(&quot;$&quot;* &quot;-&quot;??_);_(@_)"/>
    <numFmt numFmtId="43" formatCode="_(* #,##0.00_);_(* \(#,##0.00\);_(* &quot;-&quot;??_);_(@_)"/>
    <numFmt numFmtId="167" formatCode="_(* #,##0.0_);_(* \(#,##0.0\);_(* &quot;-&quot;??_);_(@_)"/>
    <numFmt numFmtId="168" formatCode="_(&quot;$&quot;* #,##0.0_);_(&quot;$&quot;* \(#,##0.0\);_(&quot;$&quot;* &quot;-&quot;??_);_(@_)"/>
    <numFmt numFmtId="170" formatCode="0.0%"/>
    <numFmt numFmtId="171" formatCode="&quot;$&quot;#,##0.0_);[Red]\(&quot;$&quot;#,##0.0\)"/>
    <numFmt numFmtId="172" formatCode="#,##0.0"/>
  </numFmts>
  <fonts count="12" x14ac:knownFonts="1">
    <font>
      <sz val="10"/>
      <name val="Arial"/>
    </font>
    <font>
      <sz val="10"/>
      <name val="Arial"/>
    </font>
    <font>
      <b/>
      <sz val="10"/>
      <name val="Arial"/>
      <family val="2"/>
    </font>
    <font>
      <b/>
      <sz val="10"/>
      <color indexed="12"/>
      <name val="Arial"/>
      <family val="2"/>
    </font>
    <font>
      <sz val="10"/>
      <color indexed="12"/>
      <name val="Arial"/>
      <family val="2"/>
    </font>
    <font>
      <sz val="10"/>
      <name val="Arial"/>
      <family val="2"/>
    </font>
    <font>
      <u/>
      <sz val="10"/>
      <name val="Arial"/>
      <family val="2"/>
    </font>
    <font>
      <sz val="10"/>
      <color theme="4"/>
      <name val="Arial"/>
      <family val="2"/>
    </font>
    <font>
      <sz val="8"/>
      <name val="Arial"/>
      <family val="2"/>
    </font>
    <font>
      <i/>
      <sz val="10"/>
      <name val="Arial"/>
      <family val="2"/>
    </font>
    <font>
      <u val="singleAccounting"/>
      <sz val="10"/>
      <name val="Arial"/>
      <family val="2"/>
    </font>
    <font>
      <b/>
      <u/>
      <sz val="10"/>
      <name val="Arial"/>
      <family val="2"/>
    </font>
  </fonts>
  <fills count="3">
    <fill>
      <patternFill patternType="none"/>
    </fill>
    <fill>
      <patternFill patternType="gray125"/>
    </fill>
    <fill>
      <patternFill patternType="solid">
        <fgColor indexed="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35">
    <xf numFmtId="0" fontId="0" fillId="0" borderId="0" xfId="0"/>
    <xf numFmtId="0" fontId="0" fillId="0" borderId="0" xfId="0" applyAlignment="1">
      <alignment horizontal="center"/>
    </xf>
    <xf numFmtId="167" fontId="0" fillId="0" borderId="0" xfId="1" applyNumberFormat="1" applyFont="1"/>
    <xf numFmtId="0" fontId="3" fillId="0" borderId="0" xfId="0" applyFont="1" applyAlignment="1">
      <alignment horizontal="center"/>
    </xf>
    <xf numFmtId="0" fontId="4" fillId="0" borderId="0" xfId="0" applyFont="1"/>
    <xf numFmtId="168" fontId="4" fillId="0" borderId="0" xfId="2" applyNumberFormat="1" applyFont="1"/>
    <xf numFmtId="167" fontId="4" fillId="0" borderId="0" xfId="1" applyNumberFormat="1" applyFont="1"/>
    <xf numFmtId="0" fontId="5" fillId="0" borderId="0" xfId="0" applyFont="1"/>
    <xf numFmtId="168" fontId="5" fillId="0" borderId="0" xfId="2" applyNumberFormat="1" applyFont="1"/>
    <xf numFmtId="167" fontId="5" fillId="0" borderId="0" xfId="1" applyNumberFormat="1" applyFont="1"/>
    <xf numFmtId="170" fontId="0" fillId="0" borderId="0" xfId="3" applyNumberFormat="1" applyFont="1"/>
    <xf numFmtId="0" fontId="2" fillId="0" borderId="0" xfId="0" applyFont="1"/>
    <xf numFmtId="0" fontId="5" fillId="2" borderId="0" xfId="0" applyFont="1" applyFill="1" applyAlignment="1">
      <alignment wrapText="1"/>
    </xf>
    <xf numFmtId="0" fontId="0" fillId="0" borderId="0" xfId="0" applyAlignment="1">
      <alignment wrapText="1"/>
    </xf>
    <xf numFmtId="0" fontId="0" fillId="0" borderId="0" xfId="0" applyAlignment="1">
      <alignment horizontal="left" wrapText="1" indent="1"/>
    </xf>
    <xf numFmtId="0" fontId="2" fillId="0" borderId="0" xfId="0" applyFont="1" applyAlignment="1">
      <alignment wrapText="1"/>
    </xf>
    <xf numFmtId="0" fontId="2" fillId="2" borderId="1" xfId="0" applyFont="1" applyFill="1" applyBorder="1" applyAlignment="1">
      <alignment horizontal="center" wrapText="1"/>
    </xf>
    <xf numFmtId="0" fontId="5" fillId="0" borderId="0" xfId="0" applyFont="1" applyAlignment="1">
      <alignment wrapText="1"/>
    </xf>
    <xf numFmtId="171" fontId="5" fillId="2" borderId="1" xfId="0" applyNumberFormat="1" applyFont="1" applyFill="1" applyBorder="1" applyAlignment="1">
      <alignment horizontal="right" wrapText="1"/>
    </xf>
    <xf numFmtId="172" fontId="5" fillId="2" borderId="1" xfId="0" applyNumberFormat="1" applyFont="1" applyFill="1" applyBorder="1" applyAlignment="1">
      <alignment horizontal="right" wrapText="1"/>
    </xf>
    <xf numFmtId="172" fontId="5" fillId="2" borderId="1" xfId="0" applyNumberFormat="1" applyFont="1" applyFill="1" applyBorder="1" applyAlignment="1">
      <alignment wrapText="1"/>
    </xf>
    <xf numFmtId="0" fontId="8" fillId="0" borderId="0" xfId="0" applyFont="1"/>
    <xf numFmtId="0" fontId="0" fillId="0" borderId="0" xfId="0" applyBorder="1"/>
    <xf numFmtId="0" fontId="0" fillId="0" borderId="0" xfId="0" applyBorder="1" applyAlignment="1">
      <alignment wrapText="1"/>
    </xf>
    <xf numFmtId="0" fontId="2" fillId="0" borderId="0" xfId="0" applyFont="1" applyBorder="1" applyAlignment="1">
      <alignment wrapText="1"/>
    </xf>
    <xf numFmtId="0" fontId="2" fillId="0" borderId="0" xfId="0" applyFont="1" applyBorder="1" applyAlignment="1">
      <alignment horizontal="center"/>
    </xf>
    <xf numFmtId="8" fontId="0" fillId="0" borderId="0" xfId="0" applyNumberFormat="1" applyBorder="1"/>
    <xf numFmtId="168" fontId="0" fillId="0" borderId="0" xfId="0" applyNumberFormat="1" applyBorder="1"/>
    <xf numFmtId="0" fontId="2" fillId="2" borderId="0" xfId="0" applyFont="1" applyFill="1" applyBorder="1" applyAlignment="1">
      <alignment horizontal="center" wrapText="1"/>
    </xf>
    <xf numFmtId="171" fontId="5" fillId="2" borderId="0" xfId="0" applyNumberFormat="1" applyFont="1" applyFill="1" applyBorder="1" applyAlignment="1">
      <alignment horizontal="right" wrapText="1"/>
    </xf>
    <xf numFmtId="172" fontId="5" fillId="2" borderId="0" xfId="0" applyNumberFormat="1" applyFont="1" applyFill="1" applyBorder="1" applyAlignment="1">
      <alignment horizontal="right" wrapText="1"/>
    </xf>
    <xf numFmtId="172" fontId="5" fillId="2" borderId="0" xfId="0" applyNumberFormat="1" applyFont="1" applyFill="1" applyBorder="1" applyAlignment="1">
      <alignment wrapText="1"/>
    </xf>
    <xf numFmtId="167" fontId="10" fillId="0" borderId="0" xfId="1" applyNumberFormat="1" applyFont="1"/>
    <xf numFmtId="0" fontId="6" fillId="0" borderId="0" xfId="0" applyFont="1"/>
    <xf numFmtId="0" fontId="11" fillId="0" borderId="0" xfId="0" applyFont="1" applyAlignment="1">
      <alignment horizontal="right"/>
    </xf>
  </cellXfs>
  <cellStyles count="4">
    <cellStyle name="Comma" xfId="1" builtinId="3"/>
    <cellStyle name="Currency" xfId="2" builtinId="4"/>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I30"/>
  <sheetViews>
    <sheetView showGridLines="0" workbookViewId="0">
      <selection activeCell="C11" sqref="C11"/>
    </sheetView>
  </sheetViews>
  <sheetFormatPr defaultRowHeight="12.75" x14ac:dyDescent="0.2"/>
  <cols>
    <col min="2" max="2" width="47.42578125" customWidth="1"/>
    <col min="3" max="7" width="10.28515625" bestFit="1" customWidth="1"/>
  </cols>
  <sheetData>
    <row r="2" spans="2:9" x14ac:dyDescent="0.2">
      <c r="B2" s="11" t="s">
        <v>0</v>
      </c>
    </row>
    <row r="4" spans="2:9" x14ac:dyDescent="0.2">
      <c r="B4" s="1"/>
      <c r="C4" s="3">
        <v>2015</v>
      </c>
      <c r="D4" s="3">
        <f>C4+1</f>
        <v>2016</v>
      </c>
      <c r="E4" s="3">
        <f t="shared" ref="E4:G4" si="0">D4+1</f>
        <v>2017</v>
      </c>
      <c r="F4" s="3">
        <f t="shared" si="0"/>
        <v>2018</v>
      </c>
      <c r="G4" s="3">
        <f t="shared" si="0"/>
        <v>2019</v>
      </c>
    </row>
    <row r="5" spans="2:9" x14ac:dyDescent="0.2">
      <c r="C5" s="4"/>
      <c r="D5" s="4"/>
      <c r="E5" s="4"/>
      <c r="F5" s="4"/>
      <c r="G5" s="4"/>
    </row>
    <row r="6" spans="2:9" x14ac:dyDescent="0.2">
      <c r="B6" s="7" t="s">
        <v>27</v>
      </c>
      <c r="C6" s="5">
        <v>2216.5</v>
      </c>
      <c r="D6" s="5">
        <v>2472.6</v>
      </c>
      <c r="E6" s="5">
        <v>2788</v>
      </c>
      <c r="F6" s="5">
        <v>3432.8</v>
      </c>
      <c r="G6" s="5">
        <v>3618.8</v>
      </c>
    </row>
    <row r="7" spans="2:9" x14ac:dyDescent="0.2">
      <c r="B7" s="7" t="s">
        <v>19</v>
      </c>
      <c r="C7" s="6">
        <v>1533.4</v>
      </c>
      <c r="D7" s="6">
        <v>1704.9</v>
      </c>
      <c r="E7" s="6">
        <v>1922</v>
      </c>
      <c r="F7" s="6">
        <v>2130.1999999999998</v>
      </c>
      <c r="G7" s="6">
        <v>2216.3000000000002</v>
      </c>
    </row>
    <row r="8" spans="2:9" x14ac:dyDescent="0.2">
      <c r="B8" s="7" t="s">
        <v>33</v>
      </c>
      <c r="C8" s="6">
        <v>277.7</v>
      </c>
      <c r="D8" s="6">
        <v>313.60000000000002</v>
      </c>
      <c r="E8" s="6">
        <v>344.8</v>
      </c>
      <c r="F8" s="6">
        <v>372.5</v>
      </c>
      <c r="G8" s="6">
        <v>382.3</v>
      </c>
    </row>
    <row r="9" spans="2:9" x14ac:dyDescent="0.2">
      <c r="B9" s="7" t="s">
        <v>34</v>
      </c>
      <c r="C9" s="6"/>
      <c r="D9" s="6"/>
      <c r="E9" s="6"/>
      <c r="F9" s="6">
        <v>358.5</v>
      </c>
      <c r="G9" s="6">
        <v>390.8</v>
      </c>
    </row>
    <row r="11" spans="2:9" x14ac:dyDescent="0.2">
      <c r="C11" s="21" t="s">
        <v>26</v>
      </c>
      <c r="F11" s="5"/>
      <c r="G11" s="5"/>
    </row>
    <row r="13" spans="2:9" x14ac:dyDescent="0.2">
      <c r="B13" s="22"/>
      <c r="C13" s="22"/>
      <c r="D13" s="22"/>
      <c r="E13" s="22"/>
      <c r="F13" s="22"/>
      <c r="G13" s="22"/>
      <c r="H13" s="22"/>
      <c r="I13" s="22"/>
    </row>
    <row r="14" spans="2:9" x14ac:dyDescent="0.2">
      <c r="B14" s="22"/>
      <c r="C14" s="22"/>
      <c r="D14" s="22"/>
      <c r="E14" s="22"/>
      <c r="F14" s="22"/>
      <c r="G14" s="27"/>
      <c r="H14" s="22"/>
      <c r="I14" s="22"/>
    </row>
    <row r="15" spans="2:9" x14ac:dyDescent="0.2">
      <c r="B15" s="22"/>
      <c r="C15" s="22"/>
      <c r="D15" s="22"/>
      <c r="E15" s="22"/>
      <c r="F15" s="22"/>
      <c r="G15" s="22"/>
      <c r="H15" s="22"/>
      <c r="I15" s="22"/>
    </row>
    <row r="16" spans="2:9" x14ac:dyDescent="0.2">
      <c r="B16" s="22"/>
      <c r="C16" s="22"/>
      <c r="D16" s="22"/>
      <c r="E16" s="22"/>
      <c r="F16" s="22"/>
      <c r="G16" s="22"/>
      <c r="H16" s="22"/>
      <c r="I16" s="22"/>
    </row>
    <row r="17" spans="2:9" x14ac:dyDescent="0.2">
      <c r="B17" s="22"/>
      <c r="C17" s="28"/>
      <c r="D17" s="28"/>
      <c r="E17" s="28"/>
      <c r="F17" s="28"/>
      <c r="G17" s="28"/>
      <c r="H17" s="22"/>
      <c r="I17" s="22"/>
    </row>
    <row r="18" spans="2:9" x14ac:dyDescent="0.2">
      <c r="B18" s="22"/>
      <c r="C18" s="29"/>
      <c r="D18" s="29"/>
      <c r="E18" s="29"/>
      <c r="F18" s="29"/>
      <c r="G18" s="29"/>
      <c r="H18" s="22"/>
      <c r="I18" s="22"/>
    </row>
    <row r="19" spans="2:9" x14ac:dyDescent="0.2">
      <c r="B19" s="22"/>
      <c r="C19" s="30"/>
      <c r="D19" s="30"/>
      <c r="E19" s="30"/>
      <c r="F19" s="30"/>
      <c r="G19" s="30"/>
      <c r="H19" s="22"/>
      <c r="I19" s="22"/>
    </row>
    <row r="20" spans="2:9" x14ac:dyDescent="0.2">
      <c r="B20" s="22"/>
      <c r="C20" s="30"/>
      <c r="D20" s="30"/>
      <c r="E20" s="30"/>
      <c r="F20" s="30"/>
      <c r="G20" s="30"/>
      <c r="H20" s="22"/>
      <c r="I20" s="22"/>
    </row>
    <row r="21" spans="2:9" x14ac:dyDescent="0.2">
      <c r="B21" s="22"/>
      <c r="C21" s="30"/>
      <c r="D21" s="30"/>
      <c r="E21" s="30"/>
      <c r="F21" s="30"/>
      <c r="G21" s="30"/>
      <c r="H21" s="22"/>
      <c r="I21" s="22"/>
    </row>
    <row r="22" spans="2:9" x14ac:dyDescent="0.2">
      <c r="B22" s="22"/>
      <c r="C22" s="31"/>
      <c r="D22" s="31"/>
      <c r="E22" s="30"/>
      <c r="F22" s="31"/>
      <c r="G22" s="31"/>
      <c r="H22" s="22"/>
      <c r="I22" s="22"/>
    </row>
    <row r="23" spans="2:9" x14ac:dyDescent="0.2">
      <c r="B23" s="22"/>
      <c r="C23" s="30"/>
      <c r="D23" s="30"/>
      <c r="E23" s="30"/>
      <c r="F23" s="30"/>
      <c r="G23" s="30"/>
      <c r="H23" s="22"/>
      <c r="I23" s="22"/>
    </row>
    <row r="24" spans="2:9" x14ac:dyDescent="0.2">
      <c r="B24" s="22"/>
      <c r="C24" s="22"/>
      <c r="D24" s="22"/>
      <c r="E24" s="22"/>
      <c r="F24" s="22"/>
      <c r="G24" s="22"/>
      <c r="H24" s="22"/>
      <c r="I24" s="22"/>
    </row>
    <row r="25" spans="2:9" x14ac:dyDescent="0.2">
      <c r="B25" s="22"/>
      <c r="C25" s="22"/>
      <c r="D25" s="22"/>
      <c r="E25" s="22"/>
      <c r="F25" s="22"/>
      <c r="G25" s="22"/>
      <c r="H25" s="22"/>
      <c r="I25" s="22"/>
    </row>
    <row r="26" spans="2:9" x14ac:dyDescent="0.2">
      <c r="B26" s="22"/>
      <c r="C26" s="22"/>
      <c r="D26" s="22"/>
      <c r="E26" s="22"/>
      <c r="F26" s="22"/>
      <c r="G26" s="22"/>
      <c r="H26" s="22"/>
      <c r="I26" s="22"/>
    </row>
    <row r="27" spans="2:9" x14ac:dyDescent="0.2">
      <c r="B27" s="22"/>
      <c r="C27" s="22"/>
      <c r="D27" s="22"/>
      <c r="E27" s="22"/>
      <c r="F27" s="22"/>
      <c r="G27" s="22"/>
      <c r="H27" s="22"/>
      <c r="I27" s="22"/>
    </row>
    <row r="28" spans="2:9" x14ac:dyDescent="0.2">
      <c r="B28" s="22"/>
      <c r="C28" s="22"/>
      <c r="D28" s="22"/>
      <c r="E28" s="22"/>
      <c r="F28" s="22"/>
      <c r="G28" s="22"/>
      <c r="H28" s="22"/>
      <c r="I28" s="22"/>
    </row>
    <row r="29" spans="2:9" x14ac:dyDescent="0.2">
      <c r="B29" s="22"/>
      <c r="C29" s="22"/>
      <c r="D29" s="22"/>
      <c r="E29" s="22"/>
      <c r="F29" s="22"/>
      <c r="G29" s="22"/>
      <c r="H29" s="22"/>
      <c r="I29" s="22"/>
    </row>
    <row r="30" spans="2:9" x14ac:dyDescent="0.2">
      <c r="B30" s="22"/>
      <c r="C30" s="22"/>
      <c r="D30" s="22"/>
      <c r="E30" s="22"/>
      <c r="F30" s="22"/>
      <c r="G30" s="22"/>
      <c r="H30" s="22"/>
      <c r="I30" s="22"/>
    </row>
  </sheetData>
  <phoneticPr fontId="0" type="noConversion"/>
  <pageMargins left="0.75" right="0.75" top="1" bottom="1" header="0.5" footer="0.5"/>
  <pageSetup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77"/>
  <sheetViews>
    <sheetView showGridLines="0" tabSelected="1" workbookViewId="0">
      <selection activeCell="B56" sqref="B56"/>
    </sheetView>
  </sheetViews>
  <sheetFormatPr defaultRowHeight="12.75" x14ac:dyDescent="0.2"/>
  <cols>
    <col min="2" max="2" width="81.85546875" style="13" customWidth="1"/>
    <col min="3" max="7" width="9.7109375" bestFit="1" customWidth="1"/>
  </cols>
  <sheetData>
    <row r="2" spans="2:2" x14ac:dyDescent="0.2">
      <c r="B2" s="15" t="s">
        <v>13</v>
      </c>
    </row>
    <row r="4" spans="2:2" ht="76.5" x14ac:dyDescent="0.2">
      <c r="B4" s="13" t="s">
        <v>14</v>
      </c>
    </row>
    <row r="6" spans="2:2" x14ac:dyDescent="0.2">
      <c r="B6" s="15" t="s">
        <v>15</v>
      </c>
    </row>
    <row r="8" spans="2:2" x14ac:dyDescent="0.2">
      <c r="B8" s="17" t="s">
        <v>39</v>
      </c>
    </row>
    <row r="10" spans="2:2" ht="51" x14ac:dyDescent="0.2">
      <c r="B10" s="14" t="s">
        <v>16</v>
      </c>
    </row>
    <row r="11" spans="2:2" x14ac:dyDescent="0.2">
      <c r="B11" s="14" t="s">
        <v>17</v>
      </c>
    </row>
    <row r="12" spans="2:2" x14ac:dyDescent="0.2">
      <c r="B12" s="14" t="s">
        <v>6</v>
      </c>
    </row>
    <row r="14" spans="2:2" ht="25.5" x14ac:dyDescent="0.2">
      <c r="B14" s="13" t="s">
        <v>18</v>
      </c>
    </row>
    <row r="16" spans="2:2" x14ac:dyDescent="0.2">
      <c r="B16" s="14" t="s">
        <v>19</v>
      </c>
    </row>
    <row r="17" spans="2:2" x14ac:dyDescent="0.2">
      <c r="B17" s="14" t="s">
        <v>7</v>
      </c>
    </row>
    <row r="18" spans="2:2" x14ac:dyDescent="0.2">
      <c r="B18" s="14" t="s">
        <v>8</v>
      </c>
    </row>
    <row r="19" spans="2:2" x14ac:dyDescent="0.2">
      <c r="B19" s="14" t="s">
        <v>20</v>
      </c>
    </row>
    <row r="20" spans="2:2" x14ac:dyDescent="0.2">
      <c r="B20" s="14" t="s">
        <v>9</v>
      </c>
    </row>
    <row r="21" spans="2:2" x14ac:dyDescent="0.2">
      <c r="B21" s="14" t="s">
        <v>2</v>
      </c>
    </row>
    <row r="22" spans="2:2" x14ac:dyDescent="0.2">
      <c r="B22" s="14"/>
    </row>
    <row r="23" spans="2:2" x14ac:dyDescent="0.2">
      <c r="B23" s="13" t="s">
        <v>3</v>
      </c>
    </row>
    <row r="25" spans="2:2" x14ac:dyDescent="0.2">
      <c r="B25" s="14" t="s">
        <v>10</v>
      </c>
    </row>
    <row r="26" spans="2:2" x14ac:dyDescent="0.2">
      <c r="B26" s="14" t="s">
        <v>11</v>
      </c>
    </row>
    <row r="27" spans="2:2" x14ac:dyDescent="0.2">
      <c r="B27" s="14" t="s">
        <v>21</v>
      </c>
    </row>
    <row r="28" spans="2:2" x14ac:dyDescent="0.2">
      <c r="B28" s="14"/>
    </row>
    <row r="29" spans="2:2" ht="25.5" x14ac:dyDescent="0.2">
      <c r="B29" s="13" t="s">
        <v>22</v>
      </c>
    </row>
    <row r="31" spans="2:2" x14ac:dyDescent="0.2">
      <c r="B31" s="15" t="s">
        <v>4</v>
      </c>
    </row>
    <row r="33" spans="2:7" ht="25.5" x14ac:dyDescent="0.2">
      <c r="B33" s="13" t="s">
        <v>23</v>
      </c>
    </row>
    <row r="35" spans="2:7" ht="51" x14ac:dyDescent="0.2">
      <c r="B35" s="17" t="s">
        <v>24</v>
      </c>
    </row>
    <row r="36" spans="2:7" x14ac:dyDescent="0.2">
      <c r="C36" s="16">
        <v>2015</v>
      </c>
      <c r="D36" s="16">
        <v>2016</v>
      </c>
      <c r="E36" s="16">
        <v>2017</v>
      </c>
      <c r="F36" s="16">
        <v>2018</v>
      </c>
      <c r="G36" s="16">
        <v>2019</v>
      </c>
    </row>
    <row r="37" spans="2:7" x14ac:dyDescent="0.2">
      <c r="B37" s="12" t="s">
        <v>27</v>
      </c>
      <c r="C37" s="18">
        <v>2216.5280000000002</v>
      </c>
      <c r="D37" s="18">
        <v>2472.6099999999997</v>
      </c>
      <c r="E37" s="18">
        <v>2787.9789999999998</v>
      </c>
      <c r="F37" s="18">
        <v>3432.8440000000001</v>
      </c>
      <c r="G37" s="18">
        <v>3618.77</v>
      </c>
    </row>
    <row r="38" spans="2:7" x14ac:dyDescent="0.2">
      <c r="B38" s="12" t="s">
        <v>28</v>
      </c>
      <c r="C38" s="19">
        <v>1533.4</v>
      </c>
      <c r="D38" s="19">
        <v>1704.9</v>
      </c>
      <c r="E38" s="19">
        <v>1921.9880000000001</v>
      </c>
      <c r="F38" s="19">
        <v>2130.1999999999998</v>
      </c>
      <c r="G38" s="19">
        <v>2216.3000000000002</v>
      </c>
    </row>
    <row r="39" spans="2:7" x14ac:dyDescent="0.2">
      <c r="B39" s="12" t="s">
        <v>29</v>
      </c>
      <c r="C39" s="19">
        <f>C37-C38</f>
        <v>683.12800000000016</v>
      </c>
      <c r="D39" s="19">
        <f t="shared" ref="D39:G39" si="0">D37-D38</f>
        <v>767.70999999999958</v>
      </c>
      <c r="E39" s="19">
        <f t="shared" si="0"/>
        <v>865.99099999999976</v>
      </c>
      <c r="F39" s="19">
        <f t="shared" si="0"/>
        <v>1302.6440000000002</v>
      </c>
      <c r="G39" s="19">
        <f t="shared" si="0"/>
        <v>1402.4699999999998</v>
      </c>
    </row>
    <row r="40" spans="2:7" x14ac:dyDescent="0.2">
      <c r="B40" s="12" t="s">
        <v>30</v>
      </c>
      <c r="C40" s="19">
        <v>277.7</v>
      </c>
      <c r="D40" s="19">
        <v>313.60000000000002</v>
      </c>
      <c r="E40" s="19">
        <v>344.8</v>
      </c>
      <c r="F40" s="19">
        <v>372.5</v>
      </c>
      <c r="G40" s="19">
        <v>382.3</v>
      </c>
    </row>
    <row r="41" spans="2:7" x14ac:dyDescent="0.2">
      <c r="B41" s="12" t="s">
        <v>36</v>
      </c>
      <c r="C41" s="20"/>
      <c r="D41" s="20"/>
      <c r="E41" s="19"/>
      <c r="F41" s="20">
        <v>358.52</v>
      </c>
      <c r="G41" s="20">
        <v>390.8</v>
      </c>
    </row>
    <row r="42" spans="2:7" x14ac:dyDescent="0.2">
      <c r="B42" s="12" t="s">
        <v>37</v>
      </c>
      <c r="C42" s="19">
        <f>C39-C40-C41</f>
        <v>405.42800000000017</v>
      </c>
      <c r="D42" s="19">
        <f t="shared" ref="D42:G42" si="1">D39-D40-D41</f>
        <v>454.10999999999956</v>
      </c>
      <c r="E42" s="19">
        <f t="shared" si="1"/>
        <v>521.1909999999998</v>
      </c>
      <c r="F42" s="19">
        <f t="shared" si="1"/>
        <v>571.62400000000025</v>
      </c>
      <c r="G42" s="19">
        <f t="shared" si="1"/>
        <v>629.36999999999989</v>
      </c>
    </row>
    <row r="43" spans="2:7" x14ac:dyDescent="0.2">
      <c r="B43" s="13" t="s">
        <v>12</v>
      </c>
      <c r="C43" s="21" t="s">
        <v>26</v>
      </c>
    </row>
    <row r="46" spans="2:7" x14ac:dyDescent="0.2">
      <c r="B46" s="15" t="s">
        <v>5</v>
      </c>
    </row>
    <row r="48" spans="2:7" x14ac:dyDescent="0.2">
      <c r="B48" s="17" t="s">
        <v>31</v>
      </c>
    </row>
    <row r="50" spans="1:5" ht="63.75" x14ac:dyDescent="0.2">
      <c r="B50" s="17" t="s">
        <v>32</v>
      </c>
    </row>
    <row r="52" spans="1:5" ht="51" x14ac:dyDescent="0.2">
      <c r="B52" s="17" t="s">
        <v>40</v>
      </c>
    </row>
    <row r="54" spans="1:5" ht="38.25" x14ac:dyDescent="0.2">
      <c r="B54" s="17" t="s">
        <v>41</v>
      </c>
    </row>
    <row r="56" spans="1:5" ht="51" x14ac:dyDescent="0.2">
      <c r="B56" s="17" t="s">
        <v>42</v>
      </c>
    </row>
    <row r="58" spans="1:5" x14ac:dyDescent="0.2">
      <c r="A58" s="22"/>
      <c r="B58" s="23"/>
      <c r="C58" s="22"/>
      <c r="D58" s="22"/>
      <c r="E58" s="22"/>
    </row>
    <row r="59" spans="1:5" x14ac:dyDescent="0.2">
      <c r="A59" s="22"/>
      <c r="B59" s="23"/>
      <c r="C59" s="22"/>
      <c r="D59" s="22"/>
      <c r="E59" s="22"/>
    </row>
    <row r="60" spans="1:5" x14ac:dyDescent="0.2">
      <c r="A60" s="22"/>
      <c r="B60" s="23"/>
      <c r="C60" s="22"/>
      <c r="D60" s="22"/>
      <c r="E60" s="22"/>
    </row>
    <row r="61" spans="1:5" x14ac:dyDescent="0.2">
      <c r="A61" s="22"/>
      <c r="B61" s="24"/>
      <c r="C61" s="22"/>
      <c r="D61" s="22"/>
      <c r="E61" s="22"/>
    </row>
    <row r="62" spans="1:5" x14ac:dyDescent="0.2">
      <c r="A62" s="22"/>
      <c r="B62" s="23"/>
      <c r="C62" s="22"/>
      <c r="D62" s="22"/>
      <c r="E62" s="22"/>
    </row>
    <row r="63" spans="1:5" x14ac:dyDescent="0.2">
      <c r="A63" s="22"/>
      <c r="B63" s="23"/>
      <c r="C63" s="22"/>
      <c r="D63" s="22"/>
      <c r="E63" s="22"/>
    </row>
    <row r="64" spans="1:5" x14ac:dyDescent="0.2">
      <c r="A64" s="22"/>
      <c r="B64" s="23"/>
      <c r="C64" s="22"/>
      <c r="D64" s="22"/>
      <c r="E64" s="22"/>
    </row>
    <row r="65" spans="1:5" x14ac:dyDescent="0.2">
      <c r="A65" s="22"/>
      <c r="B65" s="23"/>
      <c r="C65" s="25"/>
      <c r="D65" s="25"/>
      <c r="E65" s="22"/>
    </row>
    <row r="66" spans="1:5" x14ac:dyDescent="0.2">
      <c r="A66" s="22"/>
      <c r="B66" s="23"/>
      <c r="C66" s="26"/>
      <c r="D66" s="26"/>
      <c r="E66" s="22"/>
    </row>
    <row r="67" spans="1:5" x14ac:dyDescent="0.2">
      <c r="A67" s="22"/>
      <c r="B67" s="23"/>
      <c r="C67" s="22"/>
      <c r="D67" s="22"/>
      <c r="E67" s="22"/>
    </row>
    <row r="68" spans="1:5" x14ac:dyDescent="0.2">
      <c r="A68" s="22"/>
      <c r="B68" s="23"/>
      <c r="C68" s="22"/>
      <c r="D68" s="22"/>
      <c r="E68" s="22"/>
    </row>
    <row r="69" spans="1:5" x14ac:dyDescent="0.2">
      <c r="A69" s="22"/>
      <c r="B69" s="23"/>
      <c r="C69" s="22"/>
      <c r="D69" s="22"/>
      <c r="E69" s="22"/>
    </row>
    <row r="70" spans="1:5" x14ac:dyDescent="0.2">
      <c r="A70" s="22"/>
      <c r="B70" s="23"/>
      <c r="C70" s="22"/>
      <c r="D70" s="22"/>
      <c r="E70" s="22"/>
    </row>
    <row r="71" spans="1:5" x14ac:dyDescent="0.2">
      <c r="A71" s="22"/>
      <c r="B71" s="23"/>
      <c r="C71" s="22"/>
      <c r="D71" s="22"/>
      <c r="E71" s="22"/>
    </row>
    <row r="72" spans="1:5" x14ac:dyDescent="0.2">
      <c r="A72" s="22"/>
      <c r="B72" s="23"/>
      <c r="C72" s="22"/>
      <c r="D72" s="22"/>
      <c r="E72" s="22"/>
    </row>
    <row r="73" spans="1:5" x14ac:dyDescent="0.2">
      <c r="A73" s="22"/>
      <c r="B73" s="23"/>
      <c r="C73" s="22"/>
      <c r="D73" s="22"/>
      <c r="E73" s="22"/>
    </row>
    <row r="74" spans="1:5" x14ac:dyDescent="0.2">
      <c r="A74" s="22"/>
      <c r="B74" s="23"/>
      <c r="C74" s="22"/>
      <c r="D74" s="22"/>
      <c r="E74" s="22"/>
    </row>
    <row r="75" spans="1:5" x14ac:dyDescent="0.2">
      <c r="A75" s="22"/>
      <c r="B75" s="23"/>
      <c r="C75" s="22"/>
      <c r="D75" s="22"/>
      <c r="E75" s="22"/>
    </row>
    <row r="76" spans="1:5" x14ac:dyDescent="0.2">
      <c r="A76" s="22"/>
      <c r="B76" s="23"/>
      <c r="C76" s="22"/>
      <c r="D76" s="22"/>
      <c r="E76" s="22"/>
    </row>
    <row r="77" spans="1:5" x14ac:dyDescent="0.2">
      <c r="A77" s="22"/>
      <c r="B77" s="23"/>
      <c r="C77" s="22"/>
      <c r="D77" s="22"/>
      <c r="E77" s="22"/>
    </row>
  </sheetData>
  <phoneticPr fontId="0" type="noConversion"/>
  <pageMargins left="0.75" right="0.75" top="1" bottom="1" header="0.5" footer="0.5"/>
  <pageSetup orientation="portrait" horizontalDpi="0" verticalDpi="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G16"/>
  <sheetViews>
    <sheetView showGridLines="0" workbookViewId="0">
      <selection activeCell="J5" sqref="J5"/>
    </sheetView>
  </sheetViews>
  <sheetFormatPr defaultRowHeight="12.75" x14ac:dyDescent="0.2"/>
  <cols>
    <col min="2" max="2" width="46.5703125" bestFit="1" customWidth="1"/>
    <col min="3" max="3" width="9.28515625" bestFit="1" customWidth="1"/>
  </cols>
  <sheetData>
    <row r="2" spans="2:7" x14ac:dyDescent="0.2">
      <c r="B2" s="11" t="s">
        <v>1</v>
      </c>
    </row>
    <row r="4" spans="2:7" x14ac:dyDescent="0.2">
      <c r="B4" s="1"/>
      <c r="C4" s="34">
        <f>Inputs!C4</f>
        <v>2015</v>
      </c>
      <c r="D4" s="34">
        <f>Inputs!D4</f>
        <v>2016</v>
      </c>
      <c r="E4" s="34">
        <f>Inputs!E4</f>
        <v>2017</v>
      </c>
      <c r="F4" s="34">
        <f>Inputs!F4</f>
        <v>2018</v>
      </c>
      <c r="G4" s="34">
        <f>Inputs!G4</f>
        <v>2019</v>
      </c>
    </row>
    <row r="5" spans="2:7" x14ac:dyDescent="0.2">
      <c r="B5" s="7" t="s">
        <v>27</v>
      </c>
      <c r="C5" s="8">
        <f>Inputs!C6</f>
        <v>2216.5</v>
      </c>
      <c r="D5" s="8">
        <f>Inputs!D6</f>
        <v>2472.6</v>
      </c>
      <c r="E5" s="8">
        <f>Inputs!E6</f>
        <v>2788</v>
      </c>
      <c r="F5" s="8">
        <f>Inputs!F6</f>
        <v>3432.8</v>
      </c>
      <c r="G5" s="8">
        <f>Inputs!G6</f>
        <v>3618.8</v>
      </c>
    </row>
    <row r="6" spans="2:7" ht="15" x14ac:dyDescent="0.35">
      <c r="B6" s="33" t="s">
        <v>19</v>
      </c>
      <c r="C6" s="32">
        <f>Inputs!C7</f>
        <v>1533.4</v>
      </c>
      <c r="D6" s="32">
        <f>Inputs!D7</f>
        <v>1704.9</v>
      </c>
      <c r="E6" s="32">
        <f>Inputs!E7</f>
        <v>1922</v>
      </c>
      <c r="F6" s="32">
        <f>Inputs!F7</f>
        <v>2130.1999999999998</v>
      </c>
      <c r="G6" s="32">
        <f>Inputs!G7</f>
        <v>2216.3000000000002</v>
      </c>
    </row>
    <row r="7" spans="2:7" x14ac:dyDescent="0.2">
      <c r="B7" s="7" t="s">
        <v>29</v>
      </c>
      <c r="C7" s="2">
        <f>C5-C6</f>
        <v>683.09999999999991</v>
      </c>
      <c r="D7" s="2">
        <f>D5-D6</f>
        <v>767.69999999999982</v>
      </c>
      <c r="E7" s="2">
        <f>E5-E6</f>
        <v>866</v>
      </c>
      <c r="F7" s="2">
        <f>F5-F6</f>
        <v>1302.6000000000004</v>
      </c>
      <c r="G7" s="2">
        <f>G5-G6</f>
        <v>1402.5</v>
      </c>
    </row>
    <row r="8" spans="2:7" x14ac:dyDescent="0.2">
      <c r="C8" s="9"/>
      <c r="D8" s="2"/>
      <c r="E8" s="2"/>
      <c r="F8" s="2"/>
      <c r="G8" s="2"/>
    </row>
    <row r="9" spans="2:7" x14ac:dyDescent="0.2">
      <c r="B9" s="7" t="s">
        <v>33</v>
      </c>
      <c r="C9" s="9">
        <f>Inputs!C8</f>
        <v>277.7</v>
      </c>
      <c r="D9" s="9">
        <f>Inputs!D8</f>
        <v>313.60000000000002</v>
      </c>
      <c r="E9" s="9">
        <f>Inputs!E8</f>
        <v>344.8</v>
      </c>
      <c r="F9" s="9">
        <f>Inputs!F8</f>
        <v>372.5</v>
      </c>
      <c r="G9" s="9">
        <f>Inputs!G8</f>
        <v>382.3</v>
      </c>
    </row>
    <row r="10" spans="2:7" ht="15" x14ac:dyDescent="0.35">
      <c r="B10" s="33" t="s">
        <v>25</v>
      </c>
      <c r="C10" s="32"/>
      <c r="D10" s="32"/>
      <c r="E10" s="32"/>
      <c r="F10" s="32">
        <f>Inputs!F9</f>
        <v>358.5</v>
      </c>
      <c r="G10" s="32">
        <f>Inputs!G9</f>
        <v>390.8</v>
      </c>
    </row>
    <row r="11" spans="2:7" x14ac:dyDescent="0.2">
      <c r="C11" s="9"/>
      <c r="D11" s="2"/>
      <c r="E11" s="2"/>
      <c r="F11" s="2"/>
      <c r="G11" s="2"/>
    </row>
    <row r="12" spans="2:7" x14ac:dyDescent="0.2">
      <c r="B12" s="7" t="s">
        <v>37</v>
      </c>
      <c r="C12" s="2">
        <f>C7-C9-C10</f>
        <v>405.39999999999992</v>
      </c>
      <c r="D12" s="2">
        <f t="shared" ref="D12:G12" si="0">D7-D9-D10</f>
        <v>454.0999999999998</v>
      </c>
      <c r="E12" s="2">
        <f t="shared" si="0"/>
        <v>521.20000000000005</v>
      </c>
      <c r="F12" s="2">
        <f t="shared" si="0"/>
        <v>571.60000000000036</v>
      </c>
      <c r="G12" s="2">
        <f t="shared" si="0"/>
        <v>629.40000000000009</v>
      </c>
    </row>
    <row r="14" spans="2:7" x14ac:dyDescent="0.2">
      <c r="B14" s="7" t="s">
        <v>38</v>
      </c>
      <c r="C14" s="10">
        <f>C12/C5</f>
        <v>0.18290096999774416</v>
      </c>
      <c r="D14" s="10">
        <f>D12/D5</f>
        <v>0.18365283507239336</v>
      </c>
      <c r="E14" s="10">
        <f>E12/E5</f>
        <v>0.18694404591104735</v>
      </c>
      <c r="F14" s="10">
        <f>F12/F5</f>
        <v>0.16651130272663725</v>
      </c>
      <c r="G14" s="10">
        <f>G12/G5</f>
        <v>0.17392505803028629</v>
      </c>
    </row>
    <row r="16" spans="2:7" x14ac:dyDescent="0.2">
      <c r="C16" s="21" t="s">
        <v>35</v>
      </c>
    </row>
  </sheetData>
  <phoneticPr fontId="0" type="noConversion"/>
  <pageMargins left="0.75" right="0.75" top="1" bottom="1" header="0.5" footer="0.5"/>
  <pageSetup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Inputs</vt:lpstr>
      <vt:lpstr>Tutorial 3</vt:lpstr>
      <vt:lpstr>Margins</vt:lpstr>
      <vt:lpstr>Inputs!Print_Area</vt:lpstr>
      <vt:lpstr>Margins!Print_Area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Bob Hiler</dc:creator>
  <cp:lastModifiedBy>Michael</cp:lastModifiedBy>
  <cp:lastPrinted>2001-07-30T22:01:22Z</cp:lastPrinted>
  <dcterms:created xsi:type="dcterms:W3CDTF">2001-07-19T22:43:39Z</dcterms:created>
  <dcterms:modified xsi:type="dcterms:W3CDTF">2021-07-15T13:54:05Z</dcterms:modified>
</cp:coreProperties>
</file>